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4a873ed28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a815bff3d784d45"/>
    <x:sheet xmlns:r="http://schemas.openxmlformats.org/officeDocument/2006/relationships" name="Materiales" sheetId="2" r:id="R3892e53ccd094e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 #,##0"/>
  </x:numFmts>
  <x:fonts count="7">
    <x:font>
      <x:sz val="11"/>
      <x:name val="Carlito"/>
    </x:font>
    <x:font>
      <x:sz val="10"/>
      <x:color rgb="FF183B34"/>
      <x:name val="Aptos"/>
    </x:font>
    <x:font>
      <x:b/>
      <x:sz val="18"/>
      <x:color rgb="FFFFFFFF"/>
      <x:name val="Aptos Display"/>
    </x:font>
    <x:font>
      <x:b/>
      <x:sz val="10"/>
      <x:color rgb="FFFFFFFF"/>
      <x:name val="Aptos"/>
    </x:font>
    <x:font>
      <x:b/>
      <x:sz val="10"/>
      <x:color rgb="FF174738"/>
      <x:name val="Aptos"/>
    </x:font>
    <x:font>
      <x:b/>
      <x:sz val="16"/>
      <x:color rgb="FFFFFFFF"/>
      <x:name val="Aptos Display"/>
    </x:font>
    <x:font>
      <x:sz val="10"/>
      <x:color rgb="FF1E5EAB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53E36"/>
      </x:patternFill>
    </x:fill>
    <x:fill>
      <x:patternFill patternType="solid">
        <x:fgColor rgb="FF286956"/>
      </x:patternFill>
    </x:fill>
    <x:fill>
      <x:patternFill patternType="solid">
        <x:fgColor rgb="FFDDEAE1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4" borderId="0" xfId="0" applyNumberFormat="1" applyFont="1" applyFill="1" applyBorder="1"/>
    <x:xf numFmtId="200" fontId="3" fillId="3" borderId="0" xfId="0" applyNumberFormat="1" applyFont="1" applyFill="1" applyBorder="1"/>
    <x:xf numFmtId="0" fontId="5" fillId="2" borderId="0" xfId="0" applyNumberFormat="1" applyFont="1" applyFill="1" applyBorder="1"/>
    <x:xf numFmtId="200" fontId="6" fillId="0" borderId="0" xfId="0" applyNumberFormat="1" applyFont="1" applyFill="1" applyBorder="1"/>
    <x:xf numFmtId="200" fontId="6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2d8668c884287" /><Relationship Type="http://schemas.openxmlformats.org/officeDocument/2006/relationships/theme" Target="/xl/theme/theme1.xml" Id="R60ea3852922d4760" /><Relationship Type="http://schemas.openxmlformats.org/officeDocument/2006/relationships/sharedStrings" Target="/xl/sharedStrings.xml" Id="R8e4921e1d3d84d85" /><Relationship Type="http://schemas.openxmlformats.org/officeDocument/2006/relationships/worksheet" Target="/xl/worksheets/sheet1.xml" Id="Rda815bff3d784d45" /><Relationship Type="http://schemas.openxmlformats.org/officeDocument/2006/relationships/worksheet" Target="/xl/worksheets/sheet2.xml" Id="R3892e53ccd094e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6553"/>
  </x:sheetPr>
  <x:sheetViews>
    <x:sheetView showGridLines="0" workbookViewId="0"/>
  </x:sheetViews>
  <x:sheetFormatPr defaultRowHeight="15"/>
  <x:cols>
    <x:col min="1" max="1" width="46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3" t="str">
        <x:v>CHAKANA · PRESUPUESTO 18.2</x:v>
      </x:c>
      <x:c r="B1" s="3"/>
      <x:c r="C1" s="3"/>
      <x:c r="D1" s="3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1" t="str">
        <x:v>Dos tamaños · tres opciones · ARS al 12/10/2026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5" t="str">
        <x:v>Escala</x:v>
      </x:c>
      <x:c r="B4" s="5" t="str">
        <x:v>Reducido</x:v>
      </x:c>
      <x:c r="C4" s="5" t="str">
        <x:v>Medio</x:v>
      </x:c>
      <x:c r="D4" s="5" t="str">
        <x:v>Alto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Obra 3 m</x:v>
      </x:c>
      <x:c r="B5" s="8" t="n">
        <x:f>SUM(Materiales!H5:H39)</x:f>
        <x:v>2989289</x:v>
      </x:c>
      <x:c r="C5" s="8" t="n">
        <x:f>SUM(Materiales!J5:J39)</x:f>
        <x:v>3654289</x:v>
      </x:c>
      <x:c r="D5" s="8" t="n">
        <x:f>SUM(Materiales!L5:L39)</x:f>
        <x:v>4499289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 t="str">
        <x:v>Maqueta 1 m</x:v>
      </x:c>
      <x:c r="B6" s="8" t="n">
        <x:f>SUM(Materiales!H40:H55)</x:f>
        <x:v>337946</x:v>
      </x:c>
      <x:c r="C6" s="8" t="n">
        <x:f>SUM(Materiales!J40:J55)</x:f>
        <x:v>382946</x:v>
      </x:c>
      <x:c r="D6" s="8" t="n">
        <x:f>SUM(Materiales!L40:L55)</x:f>
        <x:v>471946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>
      <x:c r="A7" s="7" t="str">
        <x:v>Ambas escalas</x:v>
      </x:c>
      <x:c r="B7" s="9" t="n">
        <x:f>B5+B6</x:f>
        <x:v>3327235</x:v>
      </x:c>
      <x:c r="C7" s="9" t="n">
        <x:f>C5+C6</x:f>
        <x:v>4037235</x:v>
      </x:c>
      <x:c r="D7" s="9" t="n">
        <x:f>D5+D6</x:f>
        <x:v>4971235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>
      <x:c r="A8" s="1"/>
      <x:c r="B8" s="8"/>
      <x:c r="C8" s="8"/>
      <x:c r="D8" s="8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>
      <x:c r="A9" s="5" t="str">
        <x:v>Rubros de la opción media</x:v>
      </x:c>
      <x:c r="B9" s="10" t="str">
        <x:v>Obra 3 m</x:v>
      </x:c>
      <x:c r="C9" s="10" t="str">
        <x:v>Maqueta 1 m</x:v>
      </x:c>
      <x:c r="D9" s="1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>
      <x:c r="A10" s="1" t="str">
        <x:v>Madera estructural</x:v>
      </x:c>
      <x:c r="B10" s="8" t="n">
        <x:f>SUMIFS(Materiales!J5:J55,Materiales!A5:A55,"3 m",Materiales!B5:B55,A10)</x:f>
        <x:v>517389</x:v>
      </x:c>
      <x:c r="C10" s="8" t="n">
        <x:f>SUMIFS(Materiales!J5:J55,Materiales!A5:A55,"1 m",Materiales!B5:B55,A10)</x:f>
        <x:v>94887</x:v>
      </x:c>
      <x:c r="D10" s="8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>
      <x:c r="A11" s="1" t="str">
        <x:v>Mesa</x:v>
      </x:c>
      <x:c r="B11" s="8" t="n">
        <x:f>SUMIFS(Materiales!J5:J55,Materiales!A5:A55,"3 m",Materiales!B5:B55,A11)</x:f>
        <x:v>55690</x:v>
      </x:c>
      <x:c r="C11" s="8" t="n">
        <x:f>SUMIFS(Materiales!J5:J55,Materiales!A5:A55,"1 m",Materiales!B5:B55,A11)</x:f>
        <x:v>37259</x:v>
      </x:c>
      <x:c r="D11" s="8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>
      <x:c r="A12" s="1" t="str">
        <x:v>Revestimiento</x:v>
      </x:c>
      <x:c r="B12" s="8" t="n">
        <x:f>SUMIFS(Materiales!J5:J55,Materiales!A5:A55,"3 m",Materiales!B5:B55,A12)</x:f>
        <x:v>125000</x:v>
      </x:c>
      <x:c r="C12" s="8" t="n">
        <x:f>SUMIFS(Materiales!J5:J55,Materiales!A5:A55,"1 m",Materiales!B5:B55,A12)</x:f>
        <x:v>25000</x:v>
      </x:c>
      <x:c r="D12" s="8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1" t="str">
        <x:v>Herrajes</x:v>
      </x:c>
      <x:c r="B13" s="8" t="n">
        <x:f>SUMIFS(Materiales!J5:J55,Materiales!A5:A55,"3 m",Materiales!B5:B55,A13)</x:f>
        <x:v>490500</x:v>
      </x:c>
      <x:c r="C13" s="8" t="n">
        <x:f>SUMIFS(Materiales!J5:J55,Materiales!A5:A55,"1 m",Materiales!B5:B55,A13)</x:f>
        <x:v>46800</x:v>
      </x:c>
      <x:c r="D13" s="8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1" t="str">
        <x:v>Fijaciones</x:v>
      </x:c>
      <x:c r="B14" s="8" t="n">
        <x:f>SUMIFS(Materiales!J5:J55,Materiales!A5:A55,"3 m",Materiales!B5:B55,A14)</x:f>
        <x:v>116780</x:v>
      </x:c>
      <x:c r="C14" s="8" t="n">
        <x:f>SUMIFS(Materiales!J5:J55,Materiales!A5:A55,"1 m",Materiales!B5:B55,A14)</x:f>
        <x:v>14000</x:v>
      </x:c>
      <x:c r="D14" s="8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" t="str">
        <x:v>Anclaje</x:v>
      </x:c>
      <x:c r="B15" s="8" t="n">
        <x:f>SUMIFS(Materiales!J5:J55,Materiales!A5:A55,"3 m",Materiales!B5:B55,A15)</x:f>
        <x:v>145000</x:v>
      </x:c>
      <x:c r="C15" s="8" t="n">
        <x:f>SUMIFS(Materiales!J5:J55,Materiales!A5:A55,"1 m",Materiales!B5:B55,A15)</x:f>
        <x:v>0</x:v>
      </x:c>
      <x:c r="D15" s="8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" t="str">
        <x:v>Tratamiento</x:v>
      </x:c>
      <x:c r="B16" s="8" t="n">
        <x:f>SUMIFS(Materiales!J5:J55,Materiales!A5:A55,"3 m",Materiales!B5:B55,A16)</x:f>
        <x:v>50000</x:v>
      </x:c>
      <x:c r="C16" s="8" t="n">
        <x:f>SUMIFS(Materiales!J5:J55,Materiales!A5:A55,"1 m",Materiales!B5:B55,A16)</x:f>
        <x:v>0</x:v>
      </x:c>
      <x:c r="D16" s="8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 t="str">
        <x:v>Fabricación</x:v>
      </x:c>
      <x:c r="B17" s="8" t="n">
        <x:f>SUMIFS(Materiales!J5:J55,Materiales!A5:A55,"3 m",Materiales!B5:B55,A17)</x:f>
        <x:v>47000</x:v>
      </x:c>
      <x:c r="C17" s="8" t="n">
        <x:f>SUMIFS(Materiales!J5:J55,Materiales!A5:A55,"1 m",Materiales!B5:B55,A17)</x:f>
        <x:v>90000</x:v>
      </x:c>
      <x:c r="D17" s="8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 t="str">
        <x:v>Iluminación</x:v>
      </x:c>
      <x:c r="B18" s="8" t="n">
        <x:f>SUMIFS(Materiales!J5:J55,Materiales!A5:A55,"3 m",Materiales!B5:B55,A18)</x:f>
        <x:v>1806930</x:v>
      </x:c>
      <x:c r="C18" s="8" t="n">
        <x:f>SUMIFS(Materiales!J5:J55,Materiales!A5:A55,"1 m",Materiales!B5:B55,A18)</x:f>
        <x:v>32000</x:v>
      </x:c>
      <x:c r="D18" s="8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 t="str">
        <x:v>Logística</x:v>
      </x:c>
      <x:c r="B19" s="8" t="n">
        <x:f>SUMIFS(Materiales!J5:J55,Materiales!A5:A55,"3 m",Materiales!B5:B55,A19)</x:f>
        <x:v>300000</x:v>
      </x:c>
      <x:c r="C19" s="8" t="n">
        <x:f>SUMIFS(Materiales!J5:J55,Materiales!A5:A55,"1 m",Materiales!B5:B55,A19)</x:f>
        <x:v>43000</x:v>
      </x:c>
      <x:c r="D19" s="8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8"/>
      <x:c r="C20" s="8"/>
      <x:c r="D20" s="8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 t="str">
        <x:v>Precios publicados y provisiones mezclados: los totales no son ofertas firmes.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 t="str">
        <x:v>Sonido, energía del evento, cálculo estructural y mano de obra general no incluidos.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 t="str">
        <x:v>No sustituir H3, anclajes ni uniones para bajar costo. Ver fuente y estado por ítem.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6B39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23" hidden="0" customWidth="1"/>
    <x:col min="3" max="3" width="55" hidden="0" customWidth="1"/>
    <x:col min="4" max="4" width="12" hidden="0" customWidth="1"/>
    <x:col min="5" max="5" width="17" hidden="0" customWidth="1"/>
    <x:col min="6" max="6" width="19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20" hidden="0" customWidth="1"/>
    <x:col min="14" max="14" width="55" hidden="0" customWidth="1"/>
    <x:col min="15" max="15" width="75" hidden="0" customWidth="1"/>
  </x:cols>
  <x:sheetData>
    <x:row r="1">
      <x:c r="A1" s="11" t="str">
        <x:v>CATÁLOGO DE COMPRA / precios editables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" t="str">
        <x:v>Amarillo = provisión; verificar proveedor. Cambiar el precio unitario en F para recalcular los tres casos.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5" t="str">
        <x:v>Escala</x:v>
      </x:c>
      <x:c r="B4" s="5" t="str">
        <x:v>Rubro</x:v>
      </x:c>
      <x:c r="C4" s="5" t="str">
        <x:v>Material / especificación</x:v>
      </x:c>
      <x:c r="D4" s="5" t="str">
        <x:v>Cantidad</x:v>
      </x:c>
      <x:c r="E4" s="5" t="str">
        <x:v>Unidad</x:v>
      </x:c>
      <x:c r="F4" s="5" t="str">
        <x:v>Precio unitario ARS</x:v>
      </x:c>
      <x:c r="G4" s="5" t="str">
        <x:v>Bajo (1/0)</x:v>
      </x:c>
      <x:c r="H4" s="5" t="str">
        <x:v>Subtotal bajo</x:v>
      </x:c>
      <x:c r="I4" s="5" t="str">
        <x:v>Medio (1/0)</x:v>
      </x:c>
      <x:c r="J4" s="5" t="str">
        <x:v>Subtotal medio</x:v>
      </x:c>
      <x:c r="K4" s="5" t="str">
        <x:v>Alto (1/0)</x:v>
      </x:c>
      <x:c r="L4" s="5" t="str">
        <x:v>Subtotal alto</x:v>
      </x:c>
      <x:c r="M4" s="5" t="str">
        <x:v>Tipo precio</x:v>
      </x:c>
      <x:c r="N4" s="5" t="str">
        <x:v>Fuente / URL</x:v>
      </x:c>
      <x:c r="O4" s="5" t="str">
        <x:v>Observación</x:v>
      </x:c>
    </x:row>
    <x:row r="5">
      <x:c r="A5" s="1" t="str">
        <x:v>3 m</x:v>
      </x:c>
      <x:c r="B5" s="1" t="str">
        <x:v>Madera estructural</x:v>
      </x:c>
      <x:c r="C5" s="1" t="str">
        <x:v>Palo pino 3×3 de 3,05 m; 24 cortes + 2 reserva</x:v>
      </x:c>
      <x:c r="D5" s="1" t="n">
        <x:v>26</x:v>
      </x:c>
      <x:c r="E5" s="1" t="str">
        <x:v>barra</x:v>
      </x:c>
      <x:c r="F5" s="12" t="n">
        <x:v>15999</x:v>
      </x:c>
      <x:c r="G5" s="1" t="n">
        <x:v>1</x:v>
      </x:c>
      <x:c r="H5" s="8" t="n">
        <x:f>D5*F5*G5</x:f>
        <x:v>415974</x:v>
      </x:c>
      <x:c r="I5" s="1" t="n">
        <x:v>1</x:v>
      </x:c>
      <x:c r="J5" s="8" t="n">
        <x:f>D5*F5*I5</x:f>
        <x:v>415974</x:v>
      </x:c>
      <x:c r="K5" s="1" t="n">
        <x:v>1</x:v>
      </x:c>
      <x:c r="L5" s="8" t="n">
        <x:f>D5*F5*K5</x:f>
        <x:v>415974</x:v>
      </x:c>
      <x:c r="M5" s="1" t="str">
        <x:v>publicado</x:v>
      </x:c>
      <x:c r="N5" s="1" t="str">
        <x:v>https://www.sodimac.com.ar/sodimac-ar/product/1172727/tirante-pino-elliotis-3-x-3-x-305-mt/1172727/</x:v>
      </x:c>
      <x:c r="O5" s="1" t="str">
        <x:v>Sección real supuesta 70×70 mm; medir; 4 barras quedan enteras de 3 m.</x:v>
      </x:c>
    </x:row>
    <x:row r="6">
      <x:c r="A6" s="1" t="str">
        <x:v>3 m</x:v>
      </x:c>
      <x:c r="B6" s="1" t="str">
        <x:v>Madera estructural</x:v>
      </x:c>
      <x:c r="C6" s="1" t="str">
        <x:v>Columna pino 4×4 de 3,05 m; 4 cortes + 1 reserva</x:v>
      </x:c>
      <x:c r="D6" s="1" t="n">
        <x:v>5</x:v>
      </x:c>
      <x:c r="E6" s="1" t="str">
        <x:v>barra</x:v>
      </x:c>
      <x:c r="F6" s="12" t="n">
        <x:v>20283</x:v>
      </x:c>
      <x:c r="G6" s="1" t="n">
        <x:v>1</x:v>
      </x:c>
      <x:c r="H6" s="8" t="n">
        <x:f>D6*F6*G6</x:f>
        <x:v>101415</x:v>
      </x:c>
      <x:c r="I6" s="1" t="n">
        <x:v>1</x:v>
      </x:c>
      <x:c r="J6" s="8" t="n">
        <x:f>D6*F6*I6</x:f>
        <x:v>101415</x:v>
      </x:c>
      <x:c r="K6" s="1" t="n">
        <x:v>1</x:v>
      </x:c>
      <x:c r="L6" s="8" t="n">
        <x:f>D6*F6*K6</x:f>
        <x:v>101415</x:v>
      </x:c>
      <x:c r="M6" s="1" t="str">
        <x:v>derivado</x:v>
      </x:c>
      <x:c r="N6" s="1" t="str">
        <x:v>https://www.mercadolibre.com.ar/tirante--columna--4x4-de-pino-x-metro/up/MLAU173640097</x:v>
      </x:c>
      <x:c r="O6" s="1" t="str">
        <x:v>Publicación $6.650 por metro × 3,05 m; anuncia 95×95 mm, regruesar a 90×90; confirmar largo disponible.</x:v>
      </x:c>
    </x:row>
    <x:row r="7">
      <x:c r="A7" s="1" t="str">
        <x:v>3 m</x:v>
      </x:c>
      <x:c r="B7" s="1" t="str">
        <x:v>Mesa</x:v>
      </x:c>
      <x:c r="C7" s="1" t="str">
        <x:v>Fenólico 18 mm, placa 1,22×2,44 m</x:v>
      </x:c>
      <x:c r="D7" s="1" t="n">
        <x:v>1</x:v>
      </x:c>
      <x:c r="E7" s="1" t="str">
        <x:v>placa</x:v>
      </x:c>
      <x:c r="F7" s="12" t="n">
        <x:v>55690</x:v>
      </x:c>
      <x:c r="G7" s="1" t="n">
        <x:v>1</x:v>
      </x:c>
      <x:c r="H7" s="8" t="n">
        <x:f>D7*F7*G7</x:f>
        <x:v>55690</x:v>
      </x:c>
      <x:c r="I7" s="1" t="n">
        <x:v>1</x:v>
      </x:c>
      <x:c r="J7" s="8" t="n">
        <x:f>D7*F7*I7</x:f>
        <x:v>55690</x:v>
      </x:c>
      <x:c r="K7" s="1" t="n">
        <x:v>1</x:v>
      </x:c>
      <x:c r="L7" s="8" t="n">
        <x:f>D7*F7*K7</x:f>
        <x:v>55690</x:v>
      </x:c>
      <x:c r="M7" s="1" t="str">
        <x:v>publicado</x:v>
      </x:c>
      <x:c r="N7" s="1" t="str">
        <x:v>https://www.easy.com.ar/1-placa-comp-fenolico-18mm-c-c---ag/p</x:v>
      </x:c>
      <x:c r="O7" s="1" t="str">
        <x:v>Mesa 1.800×620 mm; sellar cantos; verificar grado exterior.</x:v>
      </x:c>
    </x:row>
    <x:row r="8">
      <x:c r="A8" s="1" t="str">
        <x:v>3 m</x:v>
      </x:c>
      <x:c r="B8" s="1" t="str">
        <x:v>Revestimiento</x:v>
      </x:c>
      <x:c r="C8" s="1" t="str">
        <x:v>Costanera recuperada sana; 58,92 m comprables con 20 % reserva</x:v>
      </x:c>
      <x:c r="D8" s="1" t="n">
        <x:v>58.92</x:v>
      </x:c>
      <x:c r="E8" s="1" t="str">
        <x:v>m lineal</x:v>
      </x:c>
      <x:c r="F8" s="12" t="n">
        <x:v>0</x:v>
      </x:c>
      <x:c r="G8" s="1" t="n">
        <x:v>1</x:v>
      </x:c>
      <x:c r="H8" s="8" t="n">
        <x:f>D8*F8*G8</x:f>
        <x:v>0</x:v>
      </x:c>
      <x:c r="I8" s="1" t="n">
        <x:v>1</x:v>
      </x:c>
      <x:c r="J8" s="8" t="n">
        <x:f>D8*F8*I8</x:f>
        <x:v>0</x:v>
      </x:c>
      <x:c r="K8" s="1" t="n">
        <x:v>1</x:v>
      </x:c>
      <x:c r="L8" s="8" t="n">
        <x:f>D8*F8*K8</x:f>
        <x:v>0</x:v>
      </x:c>
      <x:c r="M8" s="1" t="str">
        <x:v>existencia por confirmar</x:v>
      </x:c>
      <x:c r="N8" s="1" t="str">
        <x:v>Acopio propio</x:v>
      </x:c>
      <x:c r="O8" s="1" t="str">
        <x:v>Costo de compra 0 sólo si se consigue; selección/corte se presupuesta aparte.</x:v>
      </x:c>
    </x:row>
    <x:row r="9">
      <x:c r="A9" s="1" t="str">
        <x:v>3 m</x:v>
      </x:c>
      <x:c r="B9" s="1" t="str">
        <x:v>Herrajes</x:v>
      </x:c>
      <x:c r="C9" s="1" t="str">
        <x:v>H3 convexa existente y compatible</x:v>
      </x:c>
      <x:c r="D9" s="1" t="n">
        <x:v>10</x:v>
      </x:c>
      <x:c r="E9" s="1" t="str">
        <x:v>unidad</x:v>
      </x:c>
      <x:c r="F9" s="12" t="n">
        <x:v>0</x:v>
      </x:c>
      <x:c r="G9" s="1" t="n">
        <x:v>1</x:v>
      </x:c>
      <x:c r="H9" s="8" t="n">
        <x:f>D9*F9*G9</x:f>
        <x:v>0</x:v>
      </x:c>
      <x:c r="I9" s="1" t="n">
        <x:v>1</x:v>
      </x:c>
      <x:c r="J9" s="8" t="n">
        <x:f>D9*F9*I9</x:f>
        <x:v>0</x:v>
      </x:c>
      <x:c r="K9" s="1" t="n">
        <x:v>1</x:v>
      </x:c>
      <x:c r="L9" s="8" t="n">
        <x:f>D9*F9*K9</x:f>
        <x:v>0</x:v>
      </x:c>
      <x:c r="M9" s="1" t="str">
        <x:v>existencia por confirmar</x:v>
      </x:c>
      <x:c r="N9" s="1" t="str">
        <x:v>Inventario declarado</x:v>
      </x:c>
      <x:c r="O9" s="1" t="str">
        <x:v>Hacen falta 32 en total; medir ala 50,8 mm, brazo 100 mm, espesores/agujeros y estado.</x:v>
      </x:c>
    </x:row>
    <x:row r="10">
      <x:c r="A10" s="1" t="str">
        <x:v>3 m</x:v>
      </x:c>
      <x:c r="B10" s="1" t="str">
        <x:v>Herrajes</x:v>
      </x:c>
      <x:c r="C10" s="1" t="str">
        <x:v>H3 convexa nueva: tres L soldadas, 50,8×100 mm</x:v>
      </x:c>
      <x:c r="D10" s="1" t="n">
        <x:v>22</x:v>
      </x:c>
      <x:c r="E10" s="1" t="str">
        <x:v>unidad</x:v>
      </x:c>
      <x:c r="F10" s="13" t="n">
        <x:v>18000</x:v>
      </x:c>
      <x:c r="G10" s="1" t="n">
        <x:v>1</x:v>
      </x:c>
      <x:c r="H10" s="8" t="n">
        <x:f>D10*F10*G10</x:f>
        <x:v>396000</x:v>
      </x:c>
      <x:c r="I10" s="1" t="n">
        <x:v>1</x:v>
      </x:c>
      <x:c r="J10" s="8" t="n">
        <x:f>D10*F10*I10</x:f>
        <x:v>396000</x:v>
      </x:c>
      <x:c r="K10" s="1" t="n">
        <x:v>1</x:v>
      </x:c>
      <x:c r="L10" s="8" t="n">
        <x:f>D10*F10*K10</x:f>
        <x:v>396000</x:v>
      </x:c>
      <x:c r="M10" s="1" t="str">
        <x:v>supuesto</x:v>
      </x:c>
      <x:c r="N10" s="1" t="str">
        <x:v>Estimación de herrería; pedir presupuesto con prototipo 1:1</x:v>
      </x:c>
      <x:c r="O10" s="1" t="str">
        <x:v>22 nuevas si las 10 existentes son compatibles. Agujeros, espesor y soldadura sin liberar; cotizar lote con muestra.</x:v>
      </x:c>
    </x:row>
    <x:row r="11">
      <x:c r="A11" s="1" t="str">
        <x:v>3 m</x:v>
      </x:c>
      <x:c r="B11" s="1" t="str">
        <x:v>Herrajes</x:v>
      </x:c>
      <x:c r="C11" s="1" t="str">
        <x:v>Placas T/V y 4 muestras o reservas</x:v>
      </x:c>
      <x:c r="D11" s="1" t="n">
        <x:v>21</x:v>
      </x:c>
      <x:c r="E11" s="1" t="str">
        <x:v>unidad</x:v>
      </x:c>
      <x:c r="F11" s="13" t="n">
        <x:v>4500</x:v>
      </x:c>
      <x:c r="G11" s="1" t="n">
        <x:v>1</x:v>
      </x:c>
      <x:c r="H11" s="8" t="n">
        <x:f>D11*F11*G11</x:f>
        <x:v>94500</x:v>
      </x:c>
      <x:c r="I11" s="1" t="n">
        <x:v>1</x:v>
      </x:c>
      <x:c r="J11" s="8" t="n">
        <x:f>D11*F11*I11</x:f>
        <x:v>94500</x:v>
      </x:c>
      <x:c r="K11" s="1" t="n">
        <x:v>1</x:v>
      </x:c>
      <x:c r="L11" s="8" t="n">
        <x:f>D11*F11*K11</x:f>
        <x:v>94500</x:v>
      </x:c>
      <x:c r="M11" s="1" t="str">
        <x:v>supuesto</x:v>
      </x:c>
      <x:c r="N11" s="1" t="str">
        <x:v>Estimación de herrería</x:v>
      </x:c>
      <x:c r="O11" s="1" t="str">
        <x:v>21 unidades de provisión: 16 T (incluyen 4 cruces), 1 V y 4 muestras/reserva. Sólo 17 posiciones instaladas; fijación por calcular.</x:v>
      </x:c>
    </x:row>
    <x:row r="12">
      <x:c r="A12" s="1" t="str">
        <x:v>3 m</x:v>
      </x:c>
      <x:c r="B12" s="1" t="str">
        <x:v>Fijaciones</x:v>
      </x:c>
      <x:c r="C12" s="1" t="str">
        <x:v>Tornillos 4×50 para revestimiento y uniones secundarias</x:v>
      </x:c>
      <x:c r="D12" s="1" t="n">
        <x:v>4</x:v>
      </x:c>
      <x:c r="E12" s="1" t="str">
        <x:v>caja ×200</x:v>
      </x:c>
      <x:c r="F12" s="12" t="n">
        <x:v>7945</x:v>
      </x:c>
      <x:c r="G12" s="1" t="n">
        <x:v>1</x:v>
      </x:c>
      <x:c r="H12" s="8" t="n">
        <x:f>D12*F12*G12</x:f>
        <x:v>31780</x:v>
      </x:c>
      <x:c r="I12" s="1" t="n">
        <x:v>1</x:v>
      </x:c>
      <x:c r="J12" s="8" t="n">
        <x:f>D12*F12*I12</x:f>
        <x:v>31780</x:v>
      </x:c>
      <x:c r="K12" s="1" t="n">
        <x:v>1</x:v>
      </x:c>
      <x:c r="L12" s="8" t="n">
        <x:f>D12*F12*K12</x:f>
        <x:v>31780</x:v>
      </x:c>
      <x:c r="M12" s="1" t="str">
        <x:v>publicado</x:v>
      </x:c>
      <x:c r="N12" s="1" t="str">
        <x:v>https://www.mercadolibre.com.ar/tornillo-fix-4x50--madera--200-unidades/up/MLAU258735209</x:v>
      </x:c>
      <x:c r="O12" s="1" t="str">
        <x:v>No seleccionar tornillos estructurales por esta línea; herrajes requieren tornillería calculada.</x:v>
      </x:c>
    </x:row>
    <x:row r="13">
      <x:c r="A13" s="1" t="str">
        <x:v>3 m</x:v>
      </x:c>
      <x:c r="B13" s="1" t="str">
        <x:v>Fijaciones</x:v>
      </x:c>
      <x:c r="C13" s="1" t="str">
        <x:v>Pernos/tirafondos/arandelas estructurales a dimensionar</x:v>
      </x:c>
      <x:c r="D13" s="1" t="n">
        <x:v>1</x:v>
      </x:c>
      <x:c r="E13" s="1" t="str">
        <x:v>lote</x:v>
      </x:c>
      <x:c r="F13" s="13" t="n">
        <x:v>85000</x:v>
      </x:c>
      <x:c r="G13" s="1" t="n">
        <x:v>1</x:v>
      </x:c>
      <x:c r="H13" s="8" t="n">
        <x:f>D13*F13*G13</x:f>
        <x:v>85000</x:v>
      </x:c>
      <x:c r="I13" s="1" t="n">
        <x:v>1</x:v>
      </x:c>
      <x:c r="J13" s="8" t="n">
        <x:f>D13*F13*I13</x:f>
        <x:v>85000</x:v>
      </x:c>
      <x:c r="K13" s="1" t="n">
        <x:v>1</x:v>
      </x:c>
      <x:c r="L13" s="8" t="n">
        <x:f>D13*F13*K13</x:f>
        <x:v>85000</x:v>
      </x:c>
      <x:c r="M13" s="1" t="str">
        <x:v>supuesto</x:v>
      </x:c>
      <x:c r="N13" s="1" t="str">
        <x:v>Provisión interna hasta cálculo de uniones</x:v>
      </x:c>
      <x:c r="O13" s="1" t="str">
        <x:v>La longitud y resistencia final dependen de sección real, placa y cálculo; no comprar antes de aprobar nudo.</x:v>
      </x:c>
    </x:row>
    <x:row r="14">
      <x:c r="A14" s="1" t="str">
        <x:v>3 m</x:v>
      </x:c>
      <x:c r="B14" s="1" t="str">
        <x:v>Anclaje</x:v>
      </x:c>
      <x:c r="C14" s="1" t="str">
        <x:v>Anclas removibles + cadena/cable y placas de pie</x:v>
      </x:c>
      <x:c r="D14" s="1" t="n">
        <x:v>1</x:v>
      </x:c>
      <x:c r="E14" s="1" t="str">
        <x:v>sistema</x:v>
      </x:c>
      <x:c r="F14" s="13" t="n">
        <x:v>145000</x:v>
      </x:c>
      <x:c r="G14" s="1" t="n">
        <x:v>1</x:v>
      </x:c>
      <x:c r="H14" s="8" t="n">
        <x:f>D14*F14*G14</x:f>
        <x:v>145000</x:v>
      </x:c>
      <x:c r="I14" s="1" t="n">
        <x:v>1</x:v>
      </x:c>
      <x:c r="J14" s="8" t="n">
        <x:f>D14*F14*I14</x:f>
        <x:v>145000</x:v>
      </x:c>
      <x:c r="K14" s="1" t="n">
        <x:v>1</x:v>
      </x:c>
      <x:c r="L14" s="8" t="n">
        <x:f>D14*F14*K14</x:f>
        <x:v>145000</x:v>
      </x:c>
      <x:c r="M14" s="1" t="str">
        <x:v>supuesto</x:v>
      </x:c>
      <x:c r="N14" s="1" t="str">
        <x:v>Provisión interna; cotizar según ensayo de suelo</x:v>
      </x:c>
      <x:c r="O14" s="1" t="str">
        <x:v>Una de dos alternativas: anclas al suelo. No sumar también el lastre al total; exige ensayo de extracción y vuelco.</x:v>
      </x:c>
    </x:row>
    <x:row r="15">
      <x:c r="A15" s="1" t="str">
        <x:v>3 m</x:v>
      </x:c>
      <x:c r="B15" s="1" t="str">
        <x:v>Tratamiento</x:v>
      </x:c>
      <x:c r="C15" s="1" t="str">
        <x:v>Protección temporal de cantos/mesa y tornillería exterior</x:v>
      </x:c>
      <x:c r="D15" s="1" t="n">
        <x:v>1</x:v>
      </x:c>
      <x:c r="E15" s="1" t="str">
        <x:v>lote</x:v>
      </x:c>
      <x:c r="F15" s="13" t="n">
        <x:v>50000</x:v>
      </x:c>
      <x:c r="G15" s="1" t="n">
        <x:v>1</x:v>
      </x:c>
      <x:c r="H15" s="8" t="n">
        <x:f>D15*F15*G15</x:f>
        <x:v>50000</x:v>
      </x:c>
      <x:c r="I15" s="1" t="n">
        <x:v>1</x:v>
      </x:c>
      <x:c r="J15" s="8" t="n">
        <x:f>D15*F15*I15</x:f>
        <x:v>50000</x:v>
      </x:c>
      <x:c r="K15" s="1" t="n">
        <x:v>1</x:v>
      </x:c>
      <x:c r="L15" s="8" t="n">
        <x:f>D15*F15*K15</x:f>
        <x:v>50000</x:v>
      </x:c>
      <x:c r="M15" s="1" t="str">
        <x:v>supuesto</x:v>
      </x:c>
      <x:c r="N15" s="1" t="str">
        <x:v>Provisión interna</x:v>
      </x:c>
      <x:c r="O15" s="1" t="str">
        <x:v>Confirmar compatibilidad con retiro de componentes antes de la quema.</x:v>
      </x:c>
    </x:row>
    <x:row r="16">
      <x:c r="A16" s="1" t="str">
        <x:v>3 m</x:v>
      </x:c>
      <x:c r="B16" s="1" t="str">
        <x:v>Fabricación</x:v>
      </x:c>
      <x:c r="C16" s="1" t="str">
        <x:v>Consumibles de corte: discos, abrasivos, brocas y plantillas</x:v>
      </x:c>
      <x:c r="D16" s="1" t="n">
        <x:v>1</x:v>
      </x:c>
      <x:c r="E16" s="1" t="str">
        <x:v>lote</x:v>
      </x:c>
      <x:c r="F16" s="13" t="n">
        <x:v>47000</x:v>
      </x:c>
      <x:c r="G16" s="1" t="n">
        <x:v>1</x:v>
      </x:c>
      <x:c r="H16" s="8" t="n">
        <x:f>D16*F16*G16</x:f>
        <x:v>47000</x:v>
      </x:c>
      <x:c r="I16" s="1" t="n">
        <x:v>1</x:v>
      </x:c>
      <x:c r="J16" s="8" t="n">
        <x:f>D16*F16*I16</x:f>
        <x:v>47000</x:v>
      </x:c>
      <x:c r="K16" s="1" t="n">
        <x:v>1</x:v>
      </x:c>
      <x:c r="L16" s="8" t="n">
        <x:f>D16*F16*K16</x:f>
        <x:v>47000</x:v>
      </x:c>
      <x:c r="M16" s="1" t="str">
        <x:v>supuesto</x:v>
      </x:c>
      <x:c r="N16" s="1" t="str">
        <x:v>Provisión interna</x:v>
      </x:c>
      <x:c r="O16" s="1" t="str">
        <x:v>No incluye mano de obra profesional ni máquinas.</x:v>
      </x:c>
    </x:row>
    <x:row r="17">
      <x:c r="A17" s="1" t="str">
        <x:v>3 m</x:v>
      </x:c>
      <x:c r="B17" s="1" t="str">
        <x:v>Iluminación</x:v>
      </x:c>
      <x:c r="C17" s="1" t="str">
        <x:v>WS2815 12 V 30 px/m · 5 rollos de 5 m, candidato IP65</x:v>
      </x:c>
      <x:c r="D17" s="1" t="n">
        <x:v>5</x:v>
      </x:c>
      <x:c r="E17" s="1" t="str">
        <x:v>rollo</x:v>
      </x:c>
      <x:c r="F17" s="13" t="n">
        <x:v>135000</x:v>
      </x:c>
      <x:c r="G17" s="1" t="n">
        <x:v>1</x:v>
      </x:c>
      <x:c r="H17" s="8" t="n">
        <x:f>D17*F17*G17</x:f>
        <x:v>675000</x:v>
      </x:c>
      <x:c r="I17" s="1" t="n">
        <x:v>0</x:v>
      </x:c>
      <x:c r="J17" s="8" t="n">
        <x:f>D17*F17*I17</x:f>
        <x:v>0</x:v>
      </x:c>
      <x:c r="K17" s="1" t="n">
        <x:v>0</x:v>
      </x:c>
      <x:c r="L17" s="8" t="n">
        <x:f>D17*F17*K17</x:f>
        <x:v>0</x:v>
      </x:c>
      <x:c r="M17" s="1" t="str">
        <x:v>supuesto</x:v>
      </x:c>
      <x:c r="N17" s="1" t="str">
        <x:v>Estimación sobre listado WS2815; solicitar cotización IP65 de 30 px/m</x:v>
      </x:c>
      <x:c r="O17" s="1" t="str">
        <x:v>604 píxeles; verificar sellado de extremos y uniones, y realizar ensayo de lluvia.</x:v>
      </x:c>
    </x:row>
    <x:row r="18">
      <x:c r="A18" s="1" t="str">
        <x:v>3 m</x:v>
      </x:c>
      <x:c r="B18" s="1" t="str">
        <x:v>Iluminación</x:v>
      </x:c>
      <x:c r="C18" s="1" t="str">
        <x:v>WS2815 12 V 30 px/m · 5 rollos de 5 m, candidato IP65</x:v>
      </x:c>
      <x:c r="D18" s="1" t="n">
        <x:v>5</x:v>
      </x:c>
      <x:c r="E18" s="1" t="str">
        <x:v>rollo</x:v>
      </x:c>
      <x:c r="F18" s="13" t="n">
        <x:v>135000</x:v>
      </x:c>
      <x:c r="G18" s="1" t="n">
        <x:v>0</x:v>
      </x:c>
      <x:c r="H18" s="8" t="n">
        <x:f>D18*F18*G18</x:f>
        <x:v>0</x:v>
      </x:c>
      <x:c r="I18" s="1" t="n">
        <x:v>1</x:v>
      </x:c>
      <x:c r="J18" s="8" t="n">
        <x:f>D18*F18*I18</x:f>
        <x:v>675000</x:v>
      </x:c>
      <x:c r="K18" s="1" t="n">
        <x:v>0</x:v>
      </x:c>
      <x:c r="L18" s="8" t="n">
        <x:f>D18*F18*K18</x:f>
        <x:v>0</x:v>
      </x:c>
      <x:c r="M18" s="1" t="str">
        <x:v>supuesto</x:v>
      </x:c>
      <x:c r="N18" s="1" t="str">
        <x:v>Estimación sobre listado WS2815; solicitar cotización IP65 de 30 px/m</x:v>
      </x:c>
      <x:c r="O18" s="1" t="str">
        <x:v>Mismo mapa de 604 píxeles; densidad individual por LED comprobada antes de compra.</x:v>
      </x:c>
    </x:row>
    <x:row r="19">
      <x:c r="A19" s="1" t="str">
        <x:v>3 m</x:v>
      </x:c>
      <x:c r="B19" s="1" t="str">
        <x:v>Iluminación</x:v>
      </x:c>
      <x:c r="C19" s="1" t="str">
        <x:v>WS2815 12 V 30 px/m · 5 rollos de 5 m, candidato IP67</x:v>
      </x:c>
      <x:c r="D19" s="1" t="n">
        <x:v>5</x:v>
      </x:c>
      <x:c r="E19" s="1" t="str">
        <x:v>rollo</x:v>
      </x:c>
      <x:c r="F19" s="13" t="n">
        <x:v>170000</x:v>
      </x:c>
      <x:c r="G19" s="1" t="n">
        <x:v>0</x:v>
      </x:c>
      <x:c r="H19" s="8" t="n">
        <x:f>D19*F19*G19</x:f>
        <x:v>0</x:v>
      </x:c>
      <x:c r="I19" s="1" t="n">
        <x:v>0</x:v>
      </x:c>
      <x:c r="J19" s="8" t="n">
        <x:f>D19*F19*I19</x:f>
        <x:v>0</x:v>
      </x:c>
      <x:c r="K19" s="1" t="n">
        <x:v>1</x:v>
      </x:c>
      <x:c r="L19" s="8" t="n">
        <x:f>D19*F19*K19</x:f>
        <x:v>850000</x:v>
      </x:c>
      <x:c r="M19" s="1" t="str">
        <x:v>supuesto</x:v>
      </x:c>
      <x:c r="N19" s="1" t="str">
        <x:v>Estimación sobre listado WS2815; solicitar cotización IP67 de 30 px/m</x:v>
      </x:c>
      <x:c r="O19" s="1" t="str">
        <x:v>No sustituir con WS2811 agrupada sin rediseñar mapa.</x:v>
      </x:c>
    </x:row>
    <x:row r="20">
      <x:c r="A20" s="1" t="str">
        <x:v>3 m</x:v>
      </x:c>
      <x:c r="B20" s="1" t="str">
        <x:v>Iluminación</x:v>
      </x:c>
      <x:c r="C20" s="1" t="str">
        <x:v>Controlador ESP32/WLED de cuatro salidas con Ethernet</x:v>
      </x:c>
      <x:c r="D20" s="1" t="n">
        <x:v>1</x:v>
      </x:c>
      <x:c r="E20" s="1" t="str">
        <x:v>unidad</x:v>
      </x:c>
      <x:c r="F20" s="12" t="n">
        <x:v>172499</x:v>
      </x:c>
      <x:c r="G20" s="1" t="n">
        <x:v>1</x:v>
      </x:c>
      <x:c r="H20" s="8" t="n">
        <x:f>D20*F20*G20</x:f>
        <x:v>172499</x:v>
      </x:c>
      <x:c r="I20" s="1" t="n">
        <x:v>1</x:v>
      </x:c>
      <x:c r="J20" s="8" t="n">
        <x:f>D20*F20*I20</x:f>
        <x:v>172499</x:v>
      </x:c>
      <x:c r="K20" s="1" t="n">
        <x:v>1</x:v>
      </x:c>
      <x:c r="L20" s="8" t="n">
        <x:f>D20*F20*K20</x:f>
        <x:v>172499</x:v>
      </x:c>
      <x:c r="M20" s="1" t="str">
        <x:v>publicado</x:v>
      </x:c>
      <x:c r="N20" s="1" t="str">
        <x:v>https://www.mercadolibre.com.ar/controlador-led-esp32-wled-4-canales-ethernet-wifi-gledopto/up/MLAU4290888071</x:v>
      </x:c>
      <x:c r="O20" s="1" t="str">
        <x:v>Verificar chip, level shifting, fusibles y capacidad de cada salida en el equipo elegido.</x:v>
      </x:c>
    </x:row>
    <x:row r="21">
      <x:c r="A21" s="1" t="str">
        <x:v>3 m</x:v>
      </x:c>
      <x:c r="B21" s="1" t="str">
        <x:v>Iluminación</x:v>
      </x:c>
      <x:c r="C21" s="1" t="str">
        <x:v>Fuente DC 12 V / 30 A / 360 W candidata</x:v>
      </x:c>
      <x:c r="D21" s="1" t="n">
        <x:v>1</x:v>
      </x:c>
      <x:c r="E21" s="1" t="str">
        <x:v>unidad</x:v>
      </x:c>
      <x:c r="F21" s="12" t="n">
        <x:v>24431</x:v>
      </x:c>
      <x:c r="G21" s="1" t="n">
        <x:v>1</x:v>
      </x:c>
      <x:c r="H21" s="8" t="n">
        <x:f>D21*F21*G21</x:f>
        <x:v>24431</x:v>
      </x:c>
      <x:c r="I21" s="1" t="n">
        <x:v>1</x:v>
      </x:c>
      <x:c r="J21" s="8" t="n">
        <x:f>D21*F21*I21</x:f>
        <x:v>24431</x:v>
      </x:c>
      <x:c r="K21" s="1" t="n">
        <x:v>1</x:v>
      </x:c>
      <x:c r="L21" s="8" t="n">
        <x:f>D21*F21*K21</x:f>
        <x:v>24431</x:v>
      </x:c>
      <x:c r="M21" s="1" t="str">
        <x:v>publicado</x:v>
      </x:c>
      <x:c r="N21" s="1" t="str">
        <x:v>https://www.tlcm.com.ar/fuentes-switching/</x:v>
      </x:c>
      <x:c r="O21" s="1" t="str">
        <x:v>Potencia y cantidad final tras ensayo de corriente/temperatura. Fuente interior en caja ventilada protegida.</x:v>
      </x:c>
    </x:row>
    <x:row r="22">
      <x:c r="A22" s="1" t="str">
        <x:v>3 m</x:v>
      </x:c>
      <x:c r="B22" s="1" t="str">
        <x:v>Iluminación</x:v>
      </x:c>
      <x:c r="C22" s="1" t="str">
        <x:v>Tablero DC, fusibles, cable, conectores polarizados y prensaestopas</x:v>
      </x:c>
      <x:c r="D22" s="1" t="n">
        <x:v>1</x:v>
      </x:c>
      <x:c r="E22" s="1" t="str">
        <x:v>lote</x:v>
      </x:c>
      <x:c r="F22" s="13" t="n">
        <x:v>175000</x:v>
      </x:c>
      <x:c r="G22" s="1" t="n">
        <x:v>1</x:v>
      </x:c>
      <x:c r="H22" s="8" t="n">
        <x:f>D22*F22*G22</x:f>
        <x:v>175000</x:v>
      </x:c>
      <x:c r="I22" s="1" t="n">
        <x:v>1</x:v>
      </x:c>
      <x:c r="J22" s="8" t="n">
        <x:f>D22*F22*I22</x:f>
        <x:v>175000</x:v>
      </x:c>
      <x:c r="K22" s="1" t="n">
        <x:v>1</x:v>
      </x:c>
      <x:c r="L22" s="8" t="n">
        <x:f>D22*F22*K22</x:f>
        <x:v>175000</x:v>
      </x:c>
      <x:c r="M22" s="1" t="str">
        <x:v>supuesto</x:v>
      </x:c>
      <x:c r="N22" s="1" t="str">
        <x:v>Provisión interna; pendiente metraje y calibres</x:v>
      </x:c>
      <x:c r="O22" s="1" t="str">
        <x:v>8 inyecciones, 4 cadenas, 29 cartuchos; medir ramales, corriente y conectores antes de comprar.</x:v>
      </x:c>
    </x:row>
    <x:row r="23">
      <x:c r="A23" s="1" t="str">
        <x:v>3 m</x:v>
      </x:c>
      <x:c r="B23" s="1" t="str">
        <x:v>Iluminación</x:v>
      </x:c>
      <x:c r="C23" s="1" t="str">
        <x:v>Perfil/difusor y aro desmontable, básico</x:v>
      </x:c>
      <x:c r="D23" s="1" t="n">
        <x:v>1</x:v>
      </x:c>
      <x:c r="E23" s="1" t="str">
        <x:v>lote</x:v>
      </x:c>
      <x:c r="F23" s="13" t="n">
        <x:v>185000</x:v>
      </x:c>
      <x:c r="G23" s="1" t="n">
        <x:v>1</x:v>
      </x:c>
      <x:c r="H23" s="8" t="n">
        <x:f>D23*F23*G23</x:f>
        <x:v>185000</x:v>
      </x:c>
      <x:c r="I23" s="1" t="n">
        <x:v>0</x:v>
      </x:c>
      <x:c r="J23" s="8" t="n">
        <x:f>D23*F23*I23</x:f>
        <x:v>0</x:v>
      </x:c>
      <x:c r="K23" s="1" t="n">
        <x:v>0</x:v>
      </x:c>
      <x:c r="L23" s="8" t="n">
        <x:f>D23*F23*K23</x:f>
        <x:v>0</x:v>
      </x:c>
      <x:c r="M23" s="1" t="str">
        <x:v>supuesto</x:v>
      </x:c>
      <x:c r="N23" s="1" t="str">
        <x:v>Provisión interna</x:v>
      </x:c>
      <x:c r="O23" s="1" t="str">
        <x:v>20 m comprables de perfiles rectos + 3,6 m de aro; muestra óptica y lluvia necesarias.</x:v>
      </x:c>
    </x:row>
    <x:row r="24">
      <x:c r="A24" s="1" t="str">
        <x:v>3 m</x:v>
      </x:c>
      <x:c r="B24" s="1" t="str">
        <x:v>Iluminación</x:v>
      </x:c>
      <x:c r="C24" s="1" t="str">
        <x:v>Perfil/difusor y aro desmontable, reforzado</x:v>
      </x:c>
      <x:c r="D24" s="1" t="n">
        <x:v>1</x:v>
      </x:c>
      <x:c r="E24" s="1" t="str">
        <x:v>lote</x:v>
      </x:c>
      <x:c r="F24" s="13" t="n">
        <x:v>340000</x:v>
      </x:c>
      <x:c r="G24" s="1" t="n">
        <x:v>0</x:v>
      </x:c>
      <x:c r="H24" s="8" t="n">
        <x:f>D24*F24*G24</x:f>
        <x:v>0</x:v>
      </x:c>
      <x:c r="I24" s="1" t="n">
        <x:v>1</x:v>
      </x:c>
      <x:c r="J24" s="8" t="n">
        <x:f>D24*F24*I24</x:f>
        <x:v>340000</x:v>
      </x:c>
      <x:c r="K24" s="1" t="n">
        <x:v>0</x:v>
      </x:c>
      <x:c r="L24" s="8" t="n">
        <x:f>D24*F24*K24</x:f>
        <x:v>0</x:v>
      </x:c>
      <x:c r="M24" s="1" t="str">
        <x:v>supuesto</x:v>
      </x:c>
      <x:c r="N24" s="1" t="str">
        <x:v>Provisión interna</x:v>
      </x:c>
      <x:c r="O24" s="1" t="str">
        <x:v>Perfiles, difusor continuo, clips y arnés más resistentes.</x:v>
      </x:c>
    </x:row>
    <x:row r="25">
      <x:c r="A25" s="1" t="str">
        <x:v>3 m</x:v>
      </x:c>
      <x:c r="B25" s="1" t="str">
        <x:v>Iluminación</x:v>
      </x:c>
      <x:c r="C25" s="1" t="str">
        <x:v>Perfil/difusor y aro desmontable, premium + repuestos</x:v>
      </x:c>
      <x:c r="D25" s="1" t="n">
        <x:v>1</x:v>
      </x:c>
      <x:c r="E25" s="1" t="str">
        <x:v>lote</x:v>
      </x:c>
      <x:c r="F25" s="13" t="n">
        <x:v>520000</x:v>
      </x:c>
      <x:c r="G25" s="1" t="n">
        <x:v>0</x:v>
      </x:c>
      <x:c r="H25" s="8" t="n">
        <x:f>D25*F25*G25</x:f>
        <x:v>0</x:v>
      </x:c>
      <x:c r="I25" s="1" t="n">
        <x:v>0</x:v>
      </x:c>
      <x:c r="J25" s="8" t="n">
        <x:f>D25*F25*I25</x:f>
        <x:v>0</x:v>
      </x:c>
      <x:c r="K25" s="1" t="n">
        <x:v>1</x:v>
      </x:c>
      <x:c r="L25" s="8" t="n">
        <x:f>D25*F25*K25</x:f>
        <x:v>520000</x:v>
      </x:c>
      <x:c r="M25" s="1" t="str">
        <x:v>supuesto</x:v>
      </x:c>
      <x:c r="N25" s="1" t="str">
        <x:v>Provisión interna</x:v>
      </x:c>
      <x:c r="O25" s="1" t="str">
        <x:v>Muestra fotométrica y repuestos de cartuchos, sin cambiar 604 coordenadas.</x:v>
      </x:c>
    </x:row>
    <x:row r="26">
      <x:c r="A26" s="1" t="str">
        <x:v>3 m</x:v>
      </x:c>
      <x:c r="B26" s="1" t="str">
        <x:v>Iluminación</x:v>
      </x:c>
      <x:c r="C26" s="1" t="str">
        <x:v>Dos reflectores RGB IP65 de 50 W para lavado, control local</x:v>
      </x:c>
      <x:c r="D26" s="1" t="n">
        <x:v>2</x:v>
      </x:c>
      <x:c r="E26" s="1" t="str">
        <x:v>unidad</x:v>
      </x:c>
      <x:c r="F26" s="13" t="n">
        <x:v>45000</x:v>
      </x:c>
      <x:c r="G26" s="1" t="n">
        <x:v>1</x:v>
      </x:c>
      <x:c r="H26" s="8" t="n">
        <x:f>D26*F26*G26</x:f>
        <x:v>90000</x:v>
      </x:c>
      <x:c r="I26" s="1" t="n">
        <x:v>0</x:v>
      </x:c>
      <x:c r="J26" s="8" t="n">
        <x:f>D26*F26*I26</x:f>
        <x:v>0</x:v>
      </x:c>
      <x:c r="K26" s="1" t="n">
        <x:v>0</x:v>
      </x:c>
      <x:c r="L26" s="8" t="n">
        <x:f>D26*F26*K26</x:f>
        <x:v>0</x:v>
      </x:c>
      <x:c r="M26" s="1" t="str">
        <x:v>supuesto</x:v>
      </x:c>
      <x:c r="N26" s="1" t="str">
        <x:v>Provisión interna; cotizar modelo exterior RGB</x:v>
      </x:c>
      <x:c r="O26" s="1" t="str">
        <x:v>La simulación tiene dos lavados. En opción reducida los colores se eligen manualmente, sin sincronía exacta.</x:v>
      </x:c>
    </x:row>
    <x:row r="27">
      <x:c r="A27" s="1" t="str">
        <x:v>3 m</x:v>
      </x:c>
      <x:c r="B27" s="1" t="str">
        <x:v>Iluminación</x:v>
      </x:c>
      <x:c r="C27" s="1" t="str">
        <x:v>Dos reflectores RGBW IP65 con entrada DMX</x:v>
      </x:c>
      <x:c r="D27" s="1" t="n">
        <x:v>2</x:v>
      </x:c>
      <x:c r="E27" s="1" t="str">
        <x:v>unidad</x:v>
      </x:c>
      <x:c r="F27" s="13" t="n">
        <x:v>165000</x:v>
      </x:c>
      <x:c r="G27" s="1" t="n">
        <x:v>0</x:v>
      </x:c>
      <x:c r="H27" s="8" t="n">
        <x:f>D27*F27*G27</x:f>
        <x:v>0</x:v>
      </x:c>
      <x:c r="I27" s="1" t="n">
        <x:v>1</x:v>
      </x:c>
      <x:c r="J27" s="8" t="n">
        <x:f>D27*F27*I27</x:f>
        <x:v>330000</x:v>
      </x:c>
      <x:c r="K27" s="1" t="n">
        <x:v>0</x:v>
      </x:c>
      <x:c r="L27" s="8" t="n">
        <x:f>D27*F27*K27</x:f>
        <x:v>0</x:v>
      </x:c>
      <x:c r="M27" s="1" t="str">
        <x:v>supuesto</x:v>
      </x:c>
      <x:c r="N27" s="1" t="str">
        <x:v>Provisión interna; solicitar ficha y cotización</x:v>
      </x:c>
      <x:c r="O27" s="1" t="str">
        <x:v>Permiten replicar las variaciones de color del visor mediante Chromatik.</x:v>
      </x:c>
    </x:row>
    <x:row r="28">
      <x:c r="A28" s="1" t="str">
        <x:v>3 m</x:v>
      </x:c>
      <x:c r="B28" s="1" t="str">
        <x:v>Iluminación</x:v>
      </x:c>
      <x:c r="C28" s="1" t="str">
        <x:v>Interfaz Art-Net/sACN a DMX para lavados</x:v>
      </x:c>
      <x:c r="D28" s="1" t="n">
        <x:v>1</x:v>
      </x:c>
      <x:c r="E28" s="1" t="str">
        <x:v>unidad</x:v>
      </x:c>
      <x:c r="F28" s="13" t="n">
        <x:v>90000</x:v>
      </x:c>
      <x:c r="G28" s="1" t="n">
        <x:v>0</x:v>
      </x:c>
      <x:c r="H28" s="8" t="n">
        <x:f>D28*F28*G28</x:f>
        <x:v>0</x:v>
      </x:c>
      <x:c r="I28" s="1" t="n">
        <x:v>1</x:v>
      </x:c>
      <x:c r="J28" s="8" t="n">
        <x:f>D28*F28*I28</x:f>
        <x:v>90000</x:v>
      </x:c>
      <x:c r="K28" s="1" t="n">
        <x:v>0</x:v>
      </x:c>
      <x:c r="L28" s="8" t="n">
        <x:f>D28*F28*K28</x:f>
        <x:v>0</x:v>
      </x:c>
      <x:c r="M28" s="1" t="str">
        <x:v>supuesto</x:v>
      </x:c>
      <x:c r="N28" s="1" t="str">
        <x:v>Provisión interna; cotizar</x:v>
      </x:c>
      <x:c r="O28" s="1" t="str">
        <x:v>El mismo show controla píxeles por DDP y reflectores por DMX.</x:v>
      </x:c>
    </x:row>
    <x:row r="29">
      <x:c r="A29" s="1" t="str">
        <x:v>3 m</x:v>
      </x:c>
      <x:c r="B29" s="1" t="str">
        <x:v>Iluminación</x:v>
      </x:c>
      <x:c r="C29" s="1" t="str">
        <x:v>Dos reflectores RGBW IP65 de mayor potencia, DMX</x:v>
      </x:c>
      <x:c r="D29" s="1" t="n">
        <x:v>2</x:v>
      </x:c>
      <x:c r="E29" s="1" t="str">
        <x:v>unidad</x:v>
      </x:c>
      <x:c r="F29" s="13" t="n">
        <x:v>235000</x:v>
      </x:c>
      <x:c r="G29" s="1" t="n">
        <x:v>0</x:v>
      </x:c>
      <x:c r="H29" s="8" t="n">
        <x:f>D29*F29*G29</x:f>
        <x:v>0</x:v>
      </x:c>
      <x:c r="I29" s="1" t="n">
        <x:v>0</x:v>
      </x:c>
      <x:c r="J29" s="8" t="n">
        <x:f>D29*F29*I29</x:f>
        <x:v>0</x:v>
      </x:c>
      <x:c r="K29" s="1" t="n">
        <x:v>1</x:v>
      </x:c>
      <x:c r="L29" s="8" t="n">
        <x:f>D29*F29*K29</x:f>
        <x:v>470000</x:v>
      </x:c>
      <x:c r="M29" s="1" t="str">
        <x:v>supuesto</x:v>
      </x:c>
      <x:c r="N29" s="1" t="str">
        <x:v>Provisión interna; solicitar ficha y cotización</x:v>
      </x:c>
      <x:c r="O29" s="1" t="str">
        <x:v>Mantener inclinación y barrido fuera de ojos del DJ y público.</x:v>
      </x:c>
    </x:row>
    <x:row r="30">
      <x:c r="A30" s="1" t="str">
        <x:v>3 m</x:v>
      </x:c>
      <x:c r="B30" s="1" t="str">
        <x:v>Iluminación</x:v>
      </x:c>
      <x:c r="C30" s="1" t="str">
        <x:v>Interfaz DMX redundante + cable y abrazaderas</x:v>
      </x:c>
      <x:c r="D30" s="1" t="n">
        <x:v>1</x:v>
      </x:c>
      <x:c r="E30" s="1" t="str">
        <x:v>lote</x:v>
      </x:c>
      <x:c r="F30" s="13" t="n">
        <x:v>135000</x:v>
      </x:c>
      <x:c r="G30" s="1" t="n">
        <x:v>0</x:v>
      </x:c>
      <x:c r="H30" s="8" t="n">
        <x:f>D30*F30*G30</x:f>
        <x:v>0</x:v>
      </x:c>
      <x:c r="I30" s="1" t="n">
        <x:v>0</x:v>
      </x:c>
      <x:c r="J30" s="8" t="n">
        <x:f>D30*F30*I30</x:f>
        <x:v>0</x:v>
      </x:c>
      <x:c r="K30" s="1" t="n">
        <x:v>1</x:v>
      </x:c>
      <x:c r="L30" s="8" t="n">
        <x:f>D30*F30*K30</x:f>
        <x:v>135000</x:v>
      </x:c>
      <x:c r="M30" s="1" t="str">
        <x:v>supuesto</x:v>
      </x:c>
      <x:c r="N30" s="1" t="str">
        <x:v>Provisión interna; cotizar</x:v>
      </x:c>
      <x:c r="O30" s="1" t="str">
        <x:v>Sincroniza ambos lavados con Chromatik y permite respaldo local.</x:v>
      </x:c>
    </x:row>
    <x:row r="31">
      <x:c r="A31" s="1" t="str">
        <x:v>3 m</x:v>
      </x:c>
      <x:c r="B31" s="1" t="str">
        <x:v>Revestimiento</x:v>
      </x:c>
      <x:c r="C31" s="1" t="str">
        <x:v>Clasificar/lijar/limpiar costanera recuperada</x:v>
      </x:c>
      <x:c r="D31" s="1" t="n">
        <x:v>1</x:v>
      </x:c>
      <x:c r="E31" s="1" t="str">
        <x:v>lote</x:v>
      </x:c>
      <x:c r="F31" s="13" t="n">
        <x:v>65000</x:v>
      </x:c>
      <x:c r="G31" s="1" t="n">
        <x:v>1</x:v>
      </x:c>
      <x:c r="H31" s="8" t="n">
        <x:f>D31*F31*G31</x:f>
        <x:v>65000</x:v>
      </x:c>
      <x:c r="I31" s="1" t="n">
        <x:v>0</x:v>
      </x:c>
      <x:c r="J31" s="8" t="n">
        <x:f>D31*F31*I31</x:f>
        <x:v>0</x:v>
      </x:c>
      <x:c r="K31" s="1" t="n">
        <x:v>0</x:v>
      </x:c>
      <x:c r="L31" s="8" t="n">
        <x:f>D31*F31*K31</x:f>
        <x:v>0</x:v>
      </x:c>
      <x:c r="M31" s="1" t="str">
        <x:v>supuesto</x:v>
      </x:c>
      <x:c r="N31" s="1" t="str">
        <x:v>Estimación interna de consumibles y traslado</x:v>
      </x:c>
      <x:c r="O31" s="1" t="str">
        <x:v>El material recuperado no aporta resistencia al marco.</x:v>
      </x:c>
    </x:row>
    <x:row r="32">
      <x:c r="A32" s="1" t="str">
        <x:v>3 m</x:v>
      </x:c>
      <x:c r="B32" s="1" t="str">
        <x:v>Revestimiento</x:v>
      </x:c>
      <x:c r="C32" s="1" t="str">
        <x:v>Clasificar/rectificar/seleccionar costanera recuperada</x:v>
      </x:c>
      <x:c r="D32" s="1" t="n">
        <x:v>1</x:v>
      </x:c>
      <x:c r="E32" s="1" t="str">
        <x:v>lote</x:v>
      </x:c>
      <x:c r="F32" s="13" t="n">
        <x:v>125000</x:v>
      </x:c>
      <x:c r="G32" s="1" t="n">
        <x:v>0</x:v>
      </x:c>
      <x:c r="H32" s="8" t="n">
        <x:f>D32*F32*G32</x:f>
        <x:v>0</x:v>
      </x:c>
      <x:c r="I32" s="1" t="n">
        <x:v>1</x:v>
      </x:c>
      <x:c r="J32" s="8" t="n">
        <x:f>D32*F32*I32</x:f>
        <x:v>125000</x:v>
      </x:c>
      <x:c r="K32" s="1" t="n">
        <x:v>0</x:v>
      </x:c>
      <x:c r="L32" s="8" t="n">
        <x:f>D32*F32*K32</x:f>
        <x:v>0</x:v>
      </x:c>
      <x:c r="M32" s="1" t="str">
        <x:v>supuesto</x:v>
      </x:c>
      <x:c r="N32" s="1" t="str">
        <x:v>Provisión interna</x:v>
      </x:c>
      <x:c r="O32" s="1" t="str">
        <x:v>Reservar piezas sanas y coordinar veta visible.</x:v>
      </x:c>
    </x:row>
    <x:row r="33">
      <x:c r="A33" s="1" t="str">
        <x:v>3 m</x:v>
      </x:c>
      <x:c r="B33" s="1" t="str">
        <x:v>Revestimiento</x:v>
      </x:c>
      <x:c r="C33" s="1" t="str">
        <x:v>Costanera seleccionada + muestras y sustituciones</x:v>
      </x:c>
      <x:c r="D33" s="1" t="n">
        <x:v>1</x:v>
      </x:c>
      <x:c r="E33" s="1" t="str">
        <x:v>lote</x:v>
      </x:c>
      <x:c r="F33" s="13" t="n">
        <x:v>245000</x:v>
      </x:c>
      <x:c r="G33" s="1" t="n">
        <x:v>0</x:v>
      </x:c>
      <x:c r="H33" s="8" t="n">
        <x:f>D33*F33*G33</x:f>
        <x:v>0</x:v>
      </x:c>
      <x:c r="I33" s="1" t="n">
        <x:v>0</x:v>
      </x:c>
      <x:c r="J33" s="8" t="n">
        <x:f>D33*F33*I33</x:f>
        <x:v>0</x:v>
      </x:c>
      <x:c r="K33" s="1" t="n">
        <x:v>1</x:v>
      </x:c>
      <x:c r="L33" s="8" t="n">
        <x:f>D33*F33*K33</x:f>
        <x:v>245000</x:v>
      </x:c>
      <x:c r="M33" s="1" t="str">
        <x:v>supuesto</x:v>
      </x:c>
      <x:c r="N33" s="1" t="str">
        <x:v>Provisión interna; pedir cotización local</x:v>
      </x:c>
      <x:c r="O33" s="1" t="str">
        <x:v>Mantiene dibujo 68 piezas; mejor selección y merma.</x:v>
      </x:c>
    </x:row>
    <x:row r="34">
      <x:c r="A34" s="1" t="str">
        <x:v>3 m</x:v>
      </x:c>
      <x:c r="B34" s="1" t="str">
        <x:v>Logística</x:v>
      </x:c>
      <x:c r="C34" s="1" t="str">
        <x:v>Embalaje en cunas, flejes, protecciones y etiquetas</x:v>
      </x:c>
      <x:c r="D34" s="1" t="n">
        <x:v>1</x:v>
      </x:c>
      <x:c r="E34" s="1" t="str">
        <x:v>lote</x:v>
      </x:c>
      <x:c r="F34" s="13" t="n">
        <x:v>45000</x:v>
      </x:c>
      <x:c r="G34" s="1" t="n">
        <x:v>1</x:v>
      </x:c>
      <x:c r="H34" s="8" t="n">
        <x:f>D34*F34*G34</x:f>
        <x:v>45000</x:v>
      </x:c>
      <x:c r="I34" s="1" t="n">
        <x:v>0</x:v>
      </x:c>
      <x:c r="J34" s="8" t="n">
        <x:f>D34*F34*I34</x:f>
        <x:v>0</x:v>
      </x:c>
      <x:c r="K34" s="1" t="n">
        <x:v>0</x:v>
      </x:c>
      <x:c r="L34" s="8" t="n">
        <x:f>D34*F34*K34</x:f>
        <x:v>0</x:v>
      </x:c>
      <x:c r="M34" s="1" t="str">
        <x:v>supuesto</x:v>
      </x:c>
      <x:c r="N34" s="1" t="str">
        <x:v>Provisión interna</x:v>
      </x:c>
      <x:c r="O34" s="1" t="str">
        <x:v>Cuatro laterales planos o dos caras grandes; proteger H3 y LED.</x:v>
      </x:c>
    </x:row>
    <x:row r="35">
      <x:c r="A35" s="1" t="str">
        <x:v>3 m</x:v>
      </x:c>
      <x:c r="B35" s="1" t="str">
        <x:v>Logística</x:v>
      </x:c>
      <x:c r="C35" s="1" t="str">
        <x:v>Embalaje rígido para módulos y difusores</x:v>
      </x:c>
      <x:c r="D35" s="1" t="n">
        <x:v>1</x:v>
      </x:c>
      <x:c r="E35" s="1" t="str">
        <x:v>lote</x:v>
      </x:c>
      <x:c r="F35" s="13" t="n">
        <x:v>90000</x:v>
      </x:c>
      <x:c r="G35" s="1" t="n">
        <x:v>0</x:v>
      </x:c>
      <x:c r="H35" s="8" t="n">
        <x:f>D35*F35*G35</x:f>
        <x:v>0</x:v>
      </x:c>
      <x:c r="I35" s="1" t="n">
        <x:v>1</x:v>
      </x:c>
      <x:c r="J35" s="8" t="n">
        <x:f>D35*F35*I35</x:f>
        <x:v>90000</x:v>
      </x:c>
      <x:c r="K35" s="1" t="n">
        <x:v>0</x:v>
      </x:c>
      <x:c r="L35" s="8" t="n">
        <x:f>D35*F35*K35</x:f>
        <x:v>0</x:v>
      </x:c>
      <x:c r="M35" s="1" t="str">
        <x:v>supuesto</x:v>
      </x:c>
      <x:c r="N35" s="1" t="str">
        <x:v>Provisión interna</x:v>
      </x:c>
      <x:c r="O35" s="1" t="str">
        <x:v>Cunas reutilizables y protección de caras.</x:v>
      </x:c>
    </x:row>
    <x:row r="36">
      <x:c r="A36" s="1" t="str">
        <x:v>3 m</x:v>
      </x:c>
      <x:c r="B36" s="1" t="str">
        <x:v>Logística</x:v>
      </x:c>
      <x:c r="C36" s="1" t="str">
        <x:v>Embalaje rígido reutilizable + maniobra extra</x:v>
      </x:c>
      <x:c r="D36" s="1" t="n">
        <x:v>1</x:v>
      </x:c>
      <x:c r="E36" s="1" t="str">
        <x:v>lote</x:v>
      </x:c>
      <x:c r="F36" s="13" t="n">
        <x:v>145000</x:v>
      </x:c>
      <x:c r="G36" s="1" t="n">
        <x:v>0</x:v>
      </x:c>
      <x:c r="H36" s="8" t="n">
        <x:f>D36*F36*G36</x:f>
        <x:v>0</x:v>
      </x:c>
      <x:c r="I36" s="1" t="n">
        <x:v>0</x:v>
      </x:c>
      <x:c r="J36" s="8" t="n">
        <x:f>D36*F36*I36</x:f>
        <x:v>0</x:v>
      </x:c>
      <x:c r="K36" s="1" t="n">
        <x:v>1</x:v>
      </x:c>
      <x:c r="L36" s="8" t="n">
        <x:f>D36*F36*K36</x:f>
        <x:v>145000</x:v>
      </x:c>
      <x:c r="M36" s="1" t="str">
        <x:v>supuesto</x:v>
      </x:c>
      <x:c r="N36" s="1" t="str">
        <x:v>Provisión interna</x:v>
      </x:c>
      <x:c r="O36" s="1" t="str">
        <x:v>Dos caras completas si camión y maniobra permiten.</x:v>
      </x:c>
    </x:row>
    <x:row r="37">
      <x:c r="A37" s="1" t="str">
        <x:v>3 m</x:v>
      </x:c>
      <x:c r="B37" s="1" t="str">
        <x:v>Logística</x:v>
      </x:c>
      <x:c r="C37" s="1" t="str">
        <x:v>Camión ida y vuelta / Tandil (provisión)</x:v>
      </x:c>
      <x:c r="D37" s="1" t="n">
        <x:v>1</x:v>
      </x:c>
      <x:c r="E37" s="1" t="str">
        <x:v>viaje</x:v>
      </x:c>
      <x:c r="F37" s="13" t="n">
        <x:v>135000</x:v>
      </x:c>
      <x:c r="G37" s="1" t="n">
        <x:v>1</x:v>
      </x:c>
      <x:c r="H37" s="8" t="n">
        <x:f>D37*F37*G37</x:f>
        <x:v>135000</x:v>
      </x:c>
      <x:c r="I37" s="1" t="n">
        <x:v>0</x:v>
      </x:c>
      <x:c r="J37" s="8" t="n">
        <x:f>D37*F37*I37</x:f>
        <x:v>0</x:v>
      </x:c>
      <x:c r="K37" s="1" t="n">
        <x:v>0</x:v>
      </x:c>
      <x:c r="L37" s="8" t="n">
        <x:f>D37*F37*K37</x:f>
        <x:v>0</x:v>
      </x:c>
      <x:c r="M37" s="1" t="str">
        <x:v>supuesto</x:v>
      </x:c>
      <x:c r="N37" s="1" t="str">
        <x:v>Provisión interna; origen, km y fecha sin confirmar</x:v>
      </x:c>
      <x:c r="O37" s="1" t="str">
        <x:v>Combustible/peajes/carga; sustituir por cotización real.</x:v>
      </x:c>
    </x:row>
    <x:row r="38">
      <x:c r="A38" s="1" t="str">
        <x:v>3 m</x:v>
      </x:c>
      <x:c r="B38" s="1" t="str">
        <x:v>Logística</x:v>
      </x:c>
      <x:c r="C38" s="1" t="str">
        <x:v>Camión ida y vuelta / Tandil (provisión)</x:v>
      </x:c>
      <x:c r="D38" s="1" t="n">
        <x:v>1</x:v>
      </x:c>
      <x:c r="E38" s="1" t="str">
        <x:v>viaje</x:v>
      </x:c>
      <x:c r="F38" s="13" t="n">
        <x:v>210000</x:v>
      </x:c>
      <x:c r="G38" s="1" t="n">
        <x:v>0</x:v>
      </x:c>
      <x:c r="H38" s="8" t="n">
        <x:f>D38*F38*G38</x:f>
        <x:v>0</x:v>
      </x:c>
      <x:c r="I38" s="1" t="n">
        <x:v>1</x:v>
      </x:c>
      <x:c r="J38" s="8" t="n">
        <x:f>D38*F38*I38</x:f>
        <x:v>210000</x:v>
      </x:c>
      <x:c r="K38" s="1" t="n">
        <x:v>0</x:v>
      </x:c>
      <x:c r="L38" s="8" t="n">
        <x:f>D38*F38*K38</x:f>
        <x:v>0</x:v>
      </x:c>
      <x:c r="M38" s="1" t="str">
        <x:v>supuesto</x:v>
      </x:c>
      <x:c r="N38" s="1" t="str">
        <x:v>Provisión interna; origen, km y fecha sin confirmar</x:v>
      </x:c>
      <x:c r="O38" s="1" t="str">
        <x:v>Incluye mayor margen de maniobra y segundo turno.</x:v>
      </x:c>
    </x:row>
    <x:row r="39">
      <x:c r="A39" s="1" t="str">
        <x:v>3 m</x:v>
      </x:c>
      <x:c r="B39" s="1" t="str">
        <x:v>Logística</x:v>
      </x:c>
      <x:c r="C39" s="1" t="str">
        <x:v>Camión + equipo de carga y descarga / Tandil</x:v>
      </x:c>
      <x:c r="D39" s="1" t="n">
        <x:v>1</x:v>
      </x:c>
      <x:c r="E39" s="1" t="str">
        <x:v>viaje</x:v>
      </x:c>
      <x:c r="F39" s="13" t="n">
        <x:v>340000</x:v>
      </x:c>
      <x:c r="G39" s="1" t="n">
        <x:v>0</x:v>
      </x:c>
      <x:c r="H39" s="8" t="n">
        <x:f>D39*F39*G39</x:f>
        <x:v>0</x:v>
      </x:c>
      <x:c r="I39" s="1" t="n">
        <x:v>0</x:v>
      </x:c>
      <x:c r="J39" s="8" t="n">
        <x:f>D39*F39*I39</x:f>
        <x:v>0</x:v>
      </x:c>
      <x:c r="K39" s="1" t="n">
        <x:v>1</x:v>
      </x:c>
      <x:c r="L39" s="8" t="n">
        <x:f>D39*F39*K39</x:f>
        <x:v>340000</x:v>
      </x:c>
      <x:c r="M39" s="1" t="str">
        <x:v>supuesto</x:v>
      </x:c>
      <x:c r="N39" s="1" t="str">
        <x:v>Provisión interna; origen, km y fecha sin confirmar</x:v>
      </x:c>
      <x:c r="O39" s="1" t="str">
        <x:v>Cotizar equipo y dimensiones finales.</x:v>
      </x:c>
    </x:row>
    <x:row r="40">
      <x:c r="A40" s="1" t="str">
        <x:v>1 m</x:v>
      </x:c>
      <x:c r="B40" s="1" t="str">
        <x:v>Madera estructural</x:v>
      </x:c>
      <x:c r="C40" s="1" t="str">
        <x:v>Listón pino 2×2×3,05 m a regruesar 23,33×23,33</x:v>
      </x:c>
      <x:c r="D40" s="1" t="n">
        <x:v>10</x:v>
      </x:c>
      <x:c r="E40" s="1" t="str">
        <x:v>barra</x:v>
      </x:c>
      <x:c r="F40" s="12" t="n">
        <x:v>7299</x:v>
      </x:c>
      <x:c r="G40" s="1" t="n">
        <x:v>1</x:v>
      </x:c>
      <x:c r="H40" s="8" t="n">
        <x:f>D40*F40*G40</x:f>
        <x:v>72990</x:v>
      </x:c>
      <x:c r="I40" s="1" t="n">
        <x:v>1</x:v>
      </x:c>
      <x:c r="J40" s="8" t="n">
        <x:f>D40*F40*I40</x:f>
        <x:v>72990</x:v>
      </x:c>
      <x:c r="K40" s="1" t="n">
        <x:v>1</x:v>
      </x:c>
      <x:c r="L40" s="8" t="n">
        <x:f>D40*F40*K40</x:f>
        <x:v>72990</x:v>
      </x:c>
      <x:c r="M40" s="1" t="str">
        <x:v>publicado en catálogo</x:v>
      </x:c>
      <x:c r="N40" s="1" t="str">
        <x:v>https://www.sodimac.com.ar/sodimac-ar/k/baranda-de-escalera</x:v>
      </x:c>
      <x:c r="O40" s="1" t="str">
        <x:v>Stock sobredimensionado porque un 1×1 nominal puede ser menor a 23,33 mm; optimizar corte con retazos.</x:v>
      </x:c>
    </x:row>
    <x:row r="41">
      <x:c r="A41" s="1" t="str">
        <x:v>1 m</x:v>
      </x:c>
      <x:c r="B41" s="1" t="str">
        <x:v>Madera estructural</x:v>
      </x:c>
      <x:c r="C41" s="1" t="str">
        <x:v>Listón pino 2×2×3,05 m a regruesar 30×30</x:v>
      </x:c>
      <x:c r="D41" s="1" t="n">
        <x:v>3</x:v>
      </x:c>
      <x:c r="E41" s="1" t="str">
        <x:v>barra</x:v>
      </x:c>
      <x:c r="F41" s="12" t="n">
        <x:v>7299</x:v>
      </x:c>
      <x:c r="G41" s="1" t="n">
        <x:v>1</x:v>
      </x:c>
      <x:c r="H41" s="8" t="n">
        <x:f>D41*F41*G41</x:f>
        <x:v>21897</x:v>
      </x:c>
      <x:c r="I41" s="1" t="n">
        <x:v>1</x:v>
      </x:c>
      <x:c r="J41" s="8" t="n">
        <x:f>D41*F41*I41</x:f>
        <x:v>21897</x:v>
      </x:c>
      <x:c r="K41" s="1" t="n">
        <x:v>1</x:v>
      </x:c>
      <x:c r="L41" s="8" t="n">
        <x:f>D41*F41*K41</x:f>
        <x:v>21897</x:v>
      </x:c>
      <x:c r="M41" s="1" t="str">
        <x:v>publicado en catálogo</x:v>
      </x:c>
      <x:c r="N41" s="1" t="str">
        <x:v>https://www.sodimac.com.ar/sodimac-ar/k/baranda-de-escalera</x:v>
      </x:c>
      <x:c r="O41" s="1" t="str">
        <x:v>2 barras para cuatro piezas 4×4 escaladas + 1 reserva; verificar plan de corte antes de compra.</x:v>
      </x:c>
    </x:row>
    <x:row r="42">
      <x:c r="A42" s="1" t="str">
        <x:v>1 m</x:v>
      </x:c>
      <x:c r="B42" s="1" t="str">
        <x:v>Mesa</x:v>
      </x:c>
      <x:c r="C42" s="1" t="str">
        <x:v>Fenólico 6 mm 1,22×2,44 m</x:v>
      </x:c>
      <x:c r="D42" s="1" t="n">
        <x:v>1</x:v>
      </x:c>
      <x:c r="E42" s="1" t="str">
        <x:v>placa</x:v>
      </x:c>
      <x:c r="F42" s="12" t="n">
        <x:v>37259</x:v>
      </x:c>
      <x:c r="G42" s="1" t="n">
        <x:v>1</x:v>
      </x:c>
      <x:c r="H42" s="8" t="n">
        <x:f>D42*F42*G42</x:f>
        <x:v>37259</x:v>
      </x:c>
      <x:c r="I42" s="1" t="n">
        <x:v>1</x:v>
      </x:c>
      <x:c r="J42" s="8" t="n">
        <x:f>D42*F42*I42</x:f>
        <x:v>37259</x:v>
      </x:c>
      <x:c r="K42" s="1" t="n">
        <x:v>1</x:v>
      </x:c>
      <x:c r="L42" s="8" t="n">
        <x:f>D42*F42*K42</x:f>
        <x:v>37259</x:v>
      </x:c>
      <x:c r="M42" s="1" t="str">
        <x:v>publicado</x:v>
      </x:c>
      <x:c r="N42" s="1" t="str">
        <x:v>https://sanfrancisco-tienda.ar/catalogue/fenolico-terciplak-6mm-1220x2440_1529/</x:v>
      </x:c>
      <x:c r="O42" s="1" t="str">
        <x:v>Cortar pieza de mesa 600×206,67 mm. Un retazo verificado de 6 mm puede reemplazar la placa.</x:v>
      </x:c>
    </x:row>
    <x:row r="43">
      <x:c r="A43" s="1" t="str">
        <x:v>1 m</x:v>
      </x:c>
      <x:c r="B43" s="1" t="str">
        <x:v>Revestimiento</x:v>
      </x:c>
      <x:c r="C43" s="1" t="str">
        <x:v>Costanera sana regruesada a 40×6,67; 19,64 m con reserva</x:v>
      </x:c>
      <x:c r="D43" s="1" t="n">
        <x:v>19.64</x:v>
      </x:c>
      <x:c r="E43" s="1" t="str">
        <x:v>m lineal</x:v>
      </x:c>
      <x:c r="F43" s="12" t="n">
        <x:v>0</x:v>
      </x:c>
      <x:c r="G43" s="1" t="n">
        <x:v>1</x:v>
      </x:c>
      <x:c r="H43" s="8" t="n">
        <x:f>D43*F43*G43</x:f>
        <x:v>0</x:v>
      </x:c>
      <x:c r="I43" s="1" t="n">
        <x:v>1</x:v>
      </x:c>
      <x:c r="J43" s="8" t="n">
        <x:f>D43*F43*I43</x:f>
        <x:v>0</x:v>
      </x:c>
      <x:c r="K43" s="1" t="n">
        <x:v>1</x:v>
      </x:c>
      <x:c r="L43" s="8" t="n">
        <x:f>D43*F43*K43</x:f>
        <x:v>0</x:v>
      </x:c>
      <x:c r="M43" s="1" t="str">
        <x:v>existencia por confirmar</x:v>
      </x:c>
      <x:c r="N43" s="1" t="str">
        <x:v>Acopio propio</x:v>
      </x:c>
      <x:c r="O43" s="1" t="str">
        <x:v>68 piezas y mismo perfil escalado; obtener de descarte sano.</x:v>
      </x:c>
    </x:row>
    <x:row r="44">
      <x:c r="A44" s="1" t="str">
        <x:v>1 m</x:v>
      </x:c>
      <x:c r="B44" s="1" t="str">
        <x:v>Herrajes</x:v>
      </x:c>
      <x:c r="C44" s="1" t="str">
        <x:v>H3 mini de muestra 16,93 mm de ala ×33,33 mm de brazo</x:v>
      </x:c>
      <x:c r="D44" s="1" t="n">
        <x:v>32</x:v>
      </x:c>
      <x:c r="E44" s="1" t="str">
        <x:v>unidad</x:v>
      </x:c>
      <x:c r="F44" s="13" t="n">
        <x:v>1200</x:v>
      </x:c>
      <x:c r="G44" s="1" t="n">
        <x:v>1</x:v>
      </x:c>
      <x:c r="H44" s="8" t="n">
        <x:f>D44*F44*G44</x:f>
        <x:v>38400</x:v>
      </x:c>
      <x:c r="I44" s="1" t="n">
        <x:v>1</x:v>
      </x:c>
      <x:c r="J44" s="8" t="n">
        <x:f>D44*F44*I44</x:f>
        <x:v>38400</x:v>
      </x:c>
      <x:c r="K44" s="1" t="n">
        <x:v>1</x:v>
      </x:c>
      <x:c r="L44" s="8" t="n">
        <x:f>D44*F44*K44</x:f>
        <x:v>38400</x:v>
      </x:c>
      <x:c r="M44" s="1" t="str">
        <x:v>supuesto</x:v>
      </x:c>
      <x:c r="N44" s="1" t="str">
        <x:v>Provisión impresión 3D/chapista; solicitar muestra</x:v>
      </x:c>
      <x:c r="O44" s="1" t="str">
        <x:v>Reproduce geometría, no capacidad estructural. Ensayar montaje y acceso.</x:v>
      </x:c>
    </x:row>
    <x:row r="45">
      <x:c r="A45" s="1" t="str">
        <x:v>1 m</x:v>
      </x:c>
      <x:c r="B45" s="1" t="str">
        <x:v>Herrajes</x:v>
      </x:c>
      <x:c r="C45" s="1" t="str">
        <x:v>Placas mini T/cruces/V de muestra</x:v>
      </x:c>
      <x:c r="D45" s="1" t="n">
        <x:v>21</x:v>
      </x:c>
      <x:c r="E45" s="1" t="str">
        <x:v>unidad</x:v>
      </x:c>
      <x:c r="F45" s="13" t="n">
        <x:v>400</x:v>
      </x:c>
      <x:c r="G45" s="1" t="n">
        <x:v>1</x:v>
      </x:c>
      <x:c r="H45" s="8" t="n">
        <x:f>D45*F45*G45</x:f>
        <x:v>8400</x:v>
      </x:c>
      <x:c r="I45" s="1" t="n">
        <x:v>1</x:v>
      </x:c>
      <x:c r="J45" s="8" t="n">
        <x:f>D45*F45*I45</x:f>
        <x:v>8400</x:v>
      </x:c>
      <x:c r="K45" s="1" t="n">
        <x:v>1</x:v>
      </x:c>
      <x:c r="L45" s="8" t="n">
        <x:f>D45*F45*K45</x:f>
        <x:v>8400</x:v>
      </x:c>
      <x:c r="M45" s="1" t="str">
        <x:v>supuesto</x:v>
      </x:c>
      <x:c r="N45" s="1" t="str">
        <x:v>Provisión taller/impresión 3D</x:v>
      </x:c>
      <x:c r="O45" s="1" t="str">
        <x:v>Mismas posiciones a 1:3; no son herrajes de carga.</x:v>
      </x:c>
    </x:row>
    <x:row r="46">
      <x:c r="A46" s="1" t="str">
        <x:v>1 m</x:v>
      </x:c>
      <x:c r="B46" s="1" t="str">
        <x:v>Fijaciones</x:v>
      </x:c>
      <x:c r="C46" s="1" t="str">
        <x:v>Tornillos mini, arandelas y piloto</x:v>
      </x:c>
      <x:c r="D46" s="1" t="n">
        <x:v>1</x:v>
      </x:c>
      <x:c r="E46" s="1" t="str">
        <x:v>lote</x:v>
      </x:c>
      <x:c r="F46" s="13" t="n">
        <x:v>14000</x:v>
      </x:c>
      <x:c r="G46" s="1" t="n">
        <x:v>1</x:v>
      </x:c>
      <x:c r="H46" s="8" t="n">
        <x:f>D46*F46*G46</x:f>
        <x:v>14000</x:v>
      </x:c>
      <x:c r="I46" s="1" t="n">
        <x:v>1</x:v>
      </x:c>
      <x:c r="J46" s="8" t="n">
        <x:f>D46*F46*I46</x:f>
        <x:v>14000</x:v>
      </x:c>
      <x:c r="K46" s="1" t="n">
        <x:v>1</x:v>
      </x:c>
      <x:c r="L46" s="8" t="n">
        <x:f>D46*F46*K46</x:f>
        <x:v>14000</x:v>
      </x:c>
      <x:c r="M46" s="1" t="str">
        <x:v>supuesto</x:v>
      </x:c>
      <x:c r="N46" s="1" t="str">
        <x:v>Provisión interna</x:v>
      </x:c>
      <x:c r="O46" s="1" t="str">
        <x:v>Seleccionar longitud tras medir 23,33/30 mm, sin atravesar palos.</x:v>
      </x:c>
    </x:row>
    <x:row r="47">
      <x:c r="A47" s="1" t="str">
        <x:v>1 m</x:v>
      </x:c>
      <x:c r="B47" s="1" t="str">
        <x:v>Fabricación</x:v>
      </x:c>
      <x:c r="C47" s="1" t="str">
        <x:v>Regruesado de 13 barras y calado de 68 tablas</x:v>
      </x:c>
      <x:c r="D47" s="1" t="n">
        <x:v>1</x:v>
      </x:c>
      <x:c r="E47" s="1" t="str">
        <x:v>lote</x:v>
      </x:c>
      <x:c r="F47" s="13" t="n">
        <x:v>65000</x:v>
      </x:c>
      <x:c r="G47" s="1" t="n">
        <x:v>1</x:v>
      </x:c>
      <x:c r="H47" s="8" t="n">
        <x:f>D47*F47*G47</x:f>
        <x:v>65000</x:v>
      </x:c>
      <x:c r="I47" s="1" t="n">
        <x:v>1</x:v>
      </x:c>
      <x:c r="J47" s="8" t="n">
        <x:f>D47*F47*I47</x:f>
        <x:v>65000</x:v>
      </x:c>
      <x:c r="K47" s="1" t="n">
        <x:v>1</x:v>
      </x:c>
      <x:c r="L47" s="8" t="n">
        <x:f>D47*F47*K47</x:f>
        <x:v>65000</x:v>
      </x:c>
      <x:c r="M47" s="1" t="str">
        <x:v>supuesto</x:v>
      </x:c>
      <x:c r="N47" s="1" t="str">
        <x:v>Estimación interna de taller</x:v>
      </x:c>
      <x:c r="O47" s="1" t="str">
        <x:v>Trabajo necesario para conservar escala exacta; no sustituir por escuadría comercial.</x:v>
      </x:c>
    </x:row>
    <x:row r="48">
      <x:c r="A48" s="1" t="str">
        <x:v>1 m</x:v>
      </x:c>
      <x:c r="B48" s="1" t="str">
        <x:v>Fabricación</x:v>
      </x:c>
      <x:c r="C48" s="1" t="str">
        <x:v>Plantillas A3/1:1, brocas, lija y cortes piloto</x:v>
      </x:c>
      <x:c r="D48" s="1" t="n">
        <x:v>1</x:v>
      </x:c>
      <x:c r="E48" s="1" t="str">
        <x:v>lote</x:v>
      </x:c>
      <x:c r="F48" s="13" t="n">
        <x:v>25000</x:v>
      </x:c>
      <x:c r="G48" s="1" t="n">
        <x:v>1</x:v>
      </x:c>
      <x:c r="H48" s="8" t="n">
        <x:f>D48*F48*G48</x:f>
        <x:v>25000</x:v>
      </x:c>
      <x:c r="I48" s="1" t="n">
        <x:v>1</x:v>
      </x:c>
      <x:c r="J48" s="8" t="n">
        <x:f>D48*F48*I48</x:f>
        <x:v>25000</x:v>
      </x:c>
      <x:c r="K48" s="1" t="n">
        <x:v>1</x:v>
      </x:c>
      <x:c r="L48" s="8" t="n">
        <x:f>D48*F48*K48</x:f>
        <x:v>25000</x:v>
      </x:c>
      <x:c r="M48" s="1" t="str">
        <x:v>supuesto</x:v>
      </x:c>
      <x:c r="N48" s="1" t="str">
        <x:v>Provisión interna</x:v>
      </x:c>
      <x:c r="O48" s="1" t="str">
        <x:v>Incluye calibración de hoja y prueba de unión.</x:v>
      </x:c>
    </x:row>
    <x:row r="49">
      <x:c r="A49" s="1" t="str">
        <x:v>1 m</x:v>
      </x:c>
      <x:c r="B49" s="1" t="str">
        <x:v>Logística</x:v>
      </x:c>
      <x:c r="C49" s="1" t="str">
        <x:v>Caja rígida con separadores y códigos de familia</x:v>
      </x:c>
      <x:c r="D49" s="1" t="n">
        <x:v>1</x:v>
      </x:c>
      <x:c r="E49" s="1" t="str">
        <x:v>lote</x:v>
      </x:c>
      <x:c r="F49" s="13" t="n">
        <x:v>15000</x:v>
      </x:c>
      <x:c r="G49" s="1" t="n">
        <x:v>1</x:v>
      </x:c>
      <x:c r="H49" s="8" t="n">
        <x:f>D49*F49*G49</x:f>
        <x:v>15000</x:v>
      </x:c>
      <x:c r="I49" s="1" t="n">
        <x:v>1</x:v>
      </x:c>
      <x:c r="J49" s="8" t="n">
        <x:f>D49*F49*I49</x:f>
        <x:v>15000</x:v>
      </x:c>
      <x:c r="K49" s="1" t="n">
        <x:v>1</x:v>
      </x:c>
      <x:c r="L49" s="8" t="n">
        <x:f>D49*F49*K49</x:f>
        <x:v>15000</x:v>
      </x:c>
      <x:c r="M49" s="1" t="str">
        <x:v>supuesto</x:v>
      </x:c>
      <x:c r="N49" s="1" t="str">
        <x:v>Provisión interna</x:v>
      </x:c>
      <x:c r="O49" s="1" t="str">
        <x:v>Transportar montantes de 1 m sin flexión.</x:v>
      </x:c>
    </x:row>
    <x:row r="50">
      <x:c r="A50" s="1" t="str">
        <x:v>1 m</x:v>
      </x:c>
      <x:c r="B50" s="1" t="str">
        <x:v>Logística</x:v>
      </x:c>
      <x:c r="C50" s="1" t="str">
        <x:v>Traslado local / taller–sitio</x:v>
      </x:c>
      <x:c r="D50" s="1" t="n">
        <x:v>1</x:v>
      </x:c>
      <x:c r="E50" s="1" t="str">
        <x:v>viaje</x:v>
      </x:c>
      <x:c r="F50" s="13" t="n">
        <x:v>28000</x:v>
      </x:c>
      <x:c r="G50" s="1" t="n">
        <x:v>1</x:v>
      </x:c>
      <x:c r="H50" s="8" t="n">
        <x:f>D50*F50*G50</x:f>
        <x:v>28000</x:v>
      </x:c>
      <x:c r="I50" s="1" t="n">
        <x:v>1</x:v>
      </x:c>
      <x:c r="J50" s="8" t="n">
        <x:f>D50*F50*I50</x:f>
        <x:v>28000</x:v>
      </x:c>
      <x:c r="K50" s="1" t="n">
        <x:v>1</x:v>
      </x:c>
      <x:c r="L50" s="8" t="n">
        <x:f>D50*F50*K50</x:f>
        <x:v>28000</x:v>
      </x:c>
      <x:c r="M50" s="1" t="str">
        <x:v>supuesto</x:v>
      </x:c>
      <x:c r="N50" s="1" t="str">
        <x:v>Provisión interna; distancia por confirmar</x:v>
      </x:c>
      <x:c r="O50" s="1" t="str">
        <x:v>No es flete Tandil desde otra ciudad.</x:v>
      </x:c>
    </x:row>
    <x:row r="51">
      <x:c r="A51" s="1" t="str">
        <x:v>1 m</x:v>
      </x:c>
      <x:c r="B51" s="1" t="str">
        <x:v>Revestimiento</x:v>
      </x:c>
      <x:c r="C51" s="1" t="str">
        <x:v>Selección básica de descarte mini</x:v>
      </x:c>
      <x:c r="D51" s="1" t="n">
        <x:v>1</x:v>
      </x:c>
      <x:c r="E51" s="1" t="str">
        <x:v>lote</x:v>
      </x:c>
      <x:c r="F51" s="13" t="n">
        <x:v>12000</x:v>
      </x:c>
      <x:c r="G51" s="1" t="n">
        <x:v>1</x:v>
      </x:c>
      <x:c r="H51" s="8" t="n">
        <x:f>D51*F51*G51</x:f>
        <x:v>12000</x:v>
      </x:c>
      <x:c r="I51" s="1" t="n">
        <x:v>0</x:v>
      </x:c>
      <x:c r="J51" s="8" t="n">
        <x:f>D51*F51*I51</x:f>
        <x:v>0</x:v>
      </x:c>
      <x:c r="K51" s="1" t="n">
        <x:v>0</x:v>
      </x:c>
      <x:c r="L51" s="8" t="n">
        <x:f>D51*F51*K51</x:f>
        <x:v>0</x:v>
      </x:c>
      <x:c r="M51" s="1" t="str">
        <x:v>supuesto</x:v>
      </x:c>
      <x:c r="N51" s="1" t="str">
        <x:v>Provisión interna</x:v>
      </x:c>
      <x:c r="O51" s="1" t="str"/>
    </x:row>
    <x:row r="52">
      <x:c r="A52" s="1" t="str">
        <x:v>1 m</x:v>
      </x:c>
      <x:c r="B52" s="1" t="str">
        <x:v>Revestimiento</x:v>
      </x:c>
      <x:c r="C52" s="1" t="str">
        <x:v>Selección y terminación mini</x:v>
      </x:c>
      <x:c r="D52" s="1" t="n">
        <x:v>1</x:v>
      </x:c>
      <x:c r="E52" s="1" t="str">
        <x:v>lote</x:v>
      </x:c>
      <x:c r="F52" s="13" t="n">
        <x:v>25000</x:v>
      </x:c>
      <x:c r="G52" s="1" t="n">
        <x:v>0</x:v>
      </x:c>
      <x:c r="H52" s="8" t="n">
        <x:f>D52*F52*G52</x:f>
        <x:v>0</x:v>
      </x:c>
      <x:c r="I52" s="1" t="n">
        <x:v>1</x:v>
      </x:c>
      <x:c r="J52" s="8" t="n">
        <x:f>D52*F52*I52</x:f>
        <x:v>25000</x:v>
      </x:c>
      <x:c r="K52" s="1" t="n">
        <x:v>0</x:v>
      </x:c>
      <x:c r="L52" s="8" t="n">
        <x:f>D52*F52*K52</x:f>
        <x:v>0</x:v>
      </x:c>
      <x:c r="M52" s="1" t="str">
        <x:v>supuesto</x:v>
      </x:c>
      <x:c r="N52" s="1" t="str">
        <x:v>Provisión interna</x:v>
      </x:c>
      <x:c r="O52" s="1" t="str"/>
    </x:row>
    <x:row r="53">
      <x:c r="A53" s="1" t="str">
        <x:v>1 m</x:v>
      </x:c>
      <x:c r="B53" s="1" t="str">
        <x:v>Revestimiento</x:v>
      </x:c>
      <x:c r="C53" s="1" t="str">
        <x:v>Selección fina y sellado de caras mini</x:v>
      </x:c>
      <x:c r="D53" s="1" t="n">
        <x:v>1</x:v>
      </x:c>
      <x:c r="E53" s="1" t="str">
        <x:v>lote</x:v>
      </x:c>
      <x:c r="F53" s="13" t="n">
        <x:v>48000</x:v>
      </x:c>
      <x:c r="G53" s="1" t="n">
        <x:v>0</x:v>
      </x:c>
      <x:c r="H53" s="8" t="n">
        <x:f>D53*F53*G53</x:f>
        <x:v>0</x:v>
      </x:c>
      <x:c r="I53" s="1" t="n">
        <x:v>0</x:v>
      </x:c>
      <x:c r="J53" s="8" t="n">
        <x:f>D53*F53*I53</x:f>
        <x:v>0</x:v>
      </x:c>
      <x:c r="K53" s="1" t="n">
        <x:v>1</x:v>
      </x:c>
      <x:c r="L53" s="8" t="n">
        <x:f>D53*F53*K53</x:f>
        <x:v>48000</x:v>
      </x:c>
      <x:c r="M53" s="1" t="str">
        <x:v>supuesto</x:v>
      </x:c>
      <x:c r="N53" s="1" t="str">
        <x:v>Provisión interna</x:v>
      </x:c>
      <x:c r="O53" s="1" t="str"/>
    </x:row>
    <x:row r="54">
      <x:c r="A54" s="1" t="str">
        <x:v>1 m</x:v>
      </x:c>
      <x:c r="B54" s="1" t="str">
        <x:v>Iluminación</x:v>
      </x:c>
      <x:c r="C54" s="1" t="str">
        <x:v>Prueba de 2 m de tira LED y un canal WLED</x:v>
      </x:c>
      <x:c r="D54" s="1" t="n">
        <x:v>1</x:v>
      </x:c>
      <x:c r="E54" s="1" t="str">
        <x:v>lote</x:v>
      </x:c>
      <x:c r="F54" s="13" t="n">
        <x:v>32000</x:v>
      </x:c>
      <x:c r="G54" s="1" t="n">
        <x:v>0</x:v>
      </x:c>
      <x:c r="H54" s="8" t="n">
        <x:f>D54*F54*G54</x:f>
        <x:v>0</x:v>
      </x:c>
      <x:c r="I54" s="1" t="n">
        <x:v>1</x:v>
      </x:c>
      <x:c r="J54" s="8" t="n">
        <x:f>D54*F54*I54</x:f>
        <x:v>32000</x:v>
      </x:c>
      <x:c r="K54" s="1" t="n">
        <x:v>0</x:v>
      </x:c>
      <x:c r="L54" s="8" t="n">
        <x:f>D54*F54*K54</x:f>
        <x:v>0</x:v>
      </x:c>
      <x:c r="M54" s="1" t="str">
        <x:v>supuesto</x:v>
      </x:c>
      <x:c r="N54" s="1" t="str">
        <x:v>Provisión interna; no equivale a 604 píxeles escalados</x:v>
      </x:c>
      <x:c r="O54" s="1" t="str">
        <x:v>Ensayo de clip, difusión, conectores y control; no se instala como copia fotométrica.</x:v>
      </x:c>
    </x:row>
    <x:row r="55">
      <x:c r="A55" s="1" t="str">
        <x:v>1 m</x:v>
      </x:c>
      <x:c r="B55" s="1" t="str">
        <x:v>Iluminación</x:v>
      </x:c>
      <x:c r="C55" s="1" t="str">
        <x:v>Maqueta de luz de cuatro salidas y aro, desmontable</x:v>
      </x:c>
      <x:c r="D55" s="1" t="n">
        <x:v>1</x:v>
      </x:c>
      <x:c r="E55" s="1" t="str">
        <x:v>lote</x:v>
      </x:c>
      <x:c r="F55" s="13" t="n">
        <x:v>98000</x:v>
      </x:c>
      <x:c r="G55" s="1" t="n">
        <x:v>0</x:v>
      </x:c>
      <x:c r="H55" s="8" t="n">
        <x:f>D55*F55*G55</x:f>
        <x:v>0</x:v>
      </x:c>
      <x:c r="I55" s="1" t="n">
        <x:v>0</x:v>
      </x:c>
      <x:c r="J55" s="8" t="n">
        <x:f>D55*F55*I55</x:f>
        <x:v>0</x:v>
      </x:c>
      <x:c r="K55" s="1" t="n">
        <x:v>1</x:v>
      </x:c>
      <x:c r="L55" s="8" t="n">
        <x:f>D55*F55*K55</x:f>
        <x:v>98000</x:v>
      </x:c>
      <x:c r="M55" s="1" t="str">
        <x:v>supuesto</x:v>
      </x:c>
      <x:c r="N55" s="1" t="str">
        <x:v>Provisión interna</x:v>
      </x:c>
      <x:c r="O55" s="1" t="str">
        <x:v>Prueba funcional de rutas A–D y sellado; píxeles no escalados geométricamente.</x:v>
      </x:c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</x:sheetData>
  <x:pageMargins left="0.7" right="0.7" top="0.75" bottom="0.75" header="0.3" footer="0.3"/>
</x:worksheet>
</file>